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92F27B77-B45B-4165-9E18-B39B7D8067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of Contents" sheetId="5" r:id="rId1"/>
    <sheet name="X-Monthl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3" i="1" l="1"/>
  <c r="BU83" i="1"/>
  <c r="BT83" i="1"/>
  <c r="CH83" i="1"/>
  <c r="CG83" i="1"/>
  <c r="AN89" i="1"/>
  <c r="AM89" i="1"/>
  <c r="BS89" i="1"/>
  <c r="BR89" i="1"/>
  <c r="CI89" i="1"/>
  <c r="CH89" i="1"/>
  <c r="EH89" i="1"/>
  <c r="AQ106" i="1"/>
  <c r="AP106" i="1"/>
  <c r="BC106" i="1"/>
  <c r="BB106" i="1"/>
  <c r="BQ106" i="1"/>
  <c r="BP106" i="1"/>
  <c r="CC106" i="1"/>
  <c r="CB106" i="1"/>
  <c r="CO106" i="1"/>
  <c r="CN106" i="1"/>
  <c r="DA106" i="1"/>
  <c r="CZ106" i="1"/>
  <c r="EE106" i="1"/>
  <c r="ED106" i="1"/>
  <c r="EQ106" i="1"/>
  <c r="EP106" i="1"/>
  <c r="DM89" i="1"/>
  <c r="FI106" i="1"/>
  <c r="FH106" i="1"/>
  <c r="FB89" i="1"/>
  <c r="FA89" i="1"/>
  <c r="FO83" i="1"/>
  <c r="FN83" i="1"/>
  <c r="BV83" i="1"/>
  <c r="AD88" i="1"/>
  <c r="AO89" i="1"/>
  <c r="BU89" i="1"/>
  <c r="CJ89" i="1"/>
  <c r="EI89" i="1"/>
  <c r="AR106" i="1"/>
  <c r="BD106" i="1"/>
  <c r="BR106" i="1"/>
  <c r="CD106" i="1"/>
  <c r="CP106" i="1"/>
  <c r="DB106" i="1"/>
  <c r="EF106" i="1"/>
  <c r="ER106" i="1"/>
  <c r="DN89" i="1"/>
  <c r="FG106" i="1"/>
  <c r="EZ89" i="1"/>
  <c r="FM83" i="1"/>
  <c r="K83" i="1"/>
  <c r="J83" i="1"/>
  <c r="AP89" i="1"/>
  <c r="BV89" i="1"/>
  <c r="CK89" i="1"/>
  <c r="EM89" i="1"/>
  <c r="AS106" i="1"/>
  <c r="BE106" i="1"/>
  <c r="BS106" i="1"/>
  <c r="CE106" i="1"/>
  <c r="CQ106" i="1"/>
  <c r="DC106" i="1"/>
  <c r="EG106" i="1"/>
  <c r="ES106" i="1"/>
  <c r="DO89" i="1"/>
  <c r="FF106" i="1"/>
  <c r="EX91" i="1"/>
  <c r="FT89" i="1"/>
  <c r="EY89" i="1"/>
  <c r="FL83" i="1"/>
  <c r="BW83" i="1"/>
  <c r="BX83" i="1"/>
  <c r="AF88" i="1"/>
  <c r="AE88" i="1"/>
  <c r="AQ89" i="1"/>
  <c r="BW89" i="1"/>
  <c r="CL89" i="1"/>
  <c r="EN89" i="1"/>
  <c r="AT106" i="1"/>
  <c r="BF106" i="1"/>
  <c r="BT106" i="1"/>
  <c r="CF106" i="1"/>
  <c r="CR106" i="1"/>
  <c r="DD106" i="1"/>
  <c r="EH106" i="1"/>
  <c r="ET106" i="1"/>
  <c r="DS89" i="1"/>
  <c r="FT106" i="1"/>
  <c r="FE106" i="1"/>
  <c r="EX89" i="1"/>
  <c r="FK83" i="1"/>
  <c r="M83" i="1"/>
  <c r="BD83" i="1"/>
  <c r="BY83" i="1"/>
  <c r="AT88" i="1"/>
  <c r="AR89" i="1"/>
  <c r="BY89" i="1"/>
  <c r="CN89" i="1"/>
  <c r="EU89" i="1"/>
  <c r="AU106" i="1"/>
  <c r="BG106" i="1"/>
  <c r="BU106" i="1"/>
  <c r="CG106" i="1"/>
  <c r="CS106" i="1"/>
  <c r="DE106" i="1"/>
  <c r="EI106" i="1"/>
  <c r="EU106" i="1"/>
  <c r="DT89" i="1"/>
  <c r="FS106" i="1"/>
  <c r="FD106" i="1"/>
  <c r="FR89" i="1"/>
  <c r="EW89" i="1"/>
  <c r="FJ83" i="1"/>
  <c r="BE83" i="1"/>
  <c r="BZ83" i="1"/>
  <c r="AU88" i="1"/>
  <c r="AS89" i="1"/>
  <c r="BZ89" i="1"/>
  <c r="DC89" i="1"/>
  <c r="AS101" i="1"/>
  <c r="AV106" i="1"/>
  <c r="BH106" i="1"/>
  <c r="BV106" i="1"/>
  <c r="CH106" i="1"/>
  <c r="CT106" i="1"/>
  <c r="DF106" i="1"/>
  <c r="EJ106" i="1"/>
  <c r="EV106" i="1"/>
  <c r="DU89" i="1"/>
  <c r="FR106" i="1"/>
  <c r="FN89" i="1"/>
  <c r="FM89" i="1"/>
  <c r="FI83" i="1"/>
  <c r="BG83" i="1"/>
  <c r="CA83" i="1"/>
  <c r="AW88" i="1"/>
  <c r="AT89" i="1"/>
  <c r="CA89" i="1"/>
  <c r="DD89" i="1"/>
  <c r="AT101" i="1"/>
  <c r="AW106" i="1"/>
  <c r="BI106" i="1"/>
  <c r="BW106" i="1"/>
  <c r="CI106" i="1"/>
  <c r="CU106" i="1"/>
  <c r="DT106" i="1"/>
  <c r="EK106" i="1"/>
  <c r="FQ106" i="1"/>
  <c r="FA106" i="1"/>
  <c r="EZ106" i="1"/>
  <c r="FL89" i="1"/>
  <c r="FT83" i="1"/>
  <c r="FH83" i="1"/>
  <c r="BN83" i="1"/>
  <c r="CB83" i="1"/>
  <c r="BA88" i="1"/>
  <c r="AU89" i="1"/>
  <c r="CC89" i="1"/>
  <c r="DE89" i="1"/>
  <c r="AK106" i="1"/>
  <c r="AX106" i="1"/>
  <c r="BJ106" i="1"/>
  <c r="BX106" i="1"/>
  <c r="CJ106" i="1"/>
  <c r="CV106" i="1"/>
  <c r="DZ106" i="1"/>
  <c r="EL106" i="1"/>
  <c r="FP106" i="1"/>
  <c r="EY106" i="1"/>
  <c r="FK89" i="1"/>
  <c r="FS83" i="1"/>
  <c r="FG83" i="1"/>
  <c r="EM88" i="1"/>
  <c r="AV89" i="1"/>
  <c r="CD89" i="1"/>
  <c r="DF89" i="1"/>
  <c r="AM106" i="1"/>
  <c r="AY106" i="1"/>
  <c r="BK106" i="1"/>
  <c r="BY106" i="1"/>
  <c r="CK106" i="1"/>
  <c r="CW106" i="1"/>
  <c r="EA106" i="1"/>
  <c r="EM106" i="1"/>
  <c r="FO106" i="1"/>
  <c r="EX106" i="1"/>
  <c r="FR83" i="1"/>
  <c r="FF83" i="1"/>
  <c r="BR83" i="1"/>
  <c r="BQ83" i="1"/>
  <c r="AW89" i="1"/>
  <c r="CF89" i="1"/>
  <c r="DK89" i="1"/>
  <c r="AN106" i="1"/>
  <c r="AZ106" i="1"/>
  <c r="BL106" i="1"/>
  <c r="BZ106" i="1"/>
  <c r="CL106" i="1"/>
  <c r="CX106" i="1"/>
  <c r="EB106" i="1"/>
  <c r="EN106" i="1"/>
  <c r="EW106" i="1"/>
  <c r="FE89" i="1"/>
  <c r="FD89" i="1"/>
  <c r="FK88" i="1"/>
  <c r="FQ83" i="1"/>
  <c r="FE83" i="1"/>
  <c r="CC83" i="1"/>
  <c r="CE83" i="1"/>
  <c r="AF89" i="1"/>
  <c r="BS83" i="1"/>
  <c r="CF83" i="1"/>
  <c r="AL89" i="1"/>
  <c r="BA89" i="1"/>
  <c r="CG89" i="1"/>
  <c r="EB89" i="1"/>
  <c r="AO106" i="1"/>
  <c r="BA106" i="1"/>
  <c r="BO106" i="1"/>
  <c r="CA106" i="1"/>
  <c r="CM106" i="1"/>
  <c r="CY106" i="1"/>
  <c r="EC106" i="1"/>
  <c r="EO106" i="1"/>
  <c r="FK106" i="1"/>
  <c r="FJ106" i="1"/>
  <c r="FC89" i="1"/>
  <c r="FP83" i="1"/>
  <c r="FD83" i="1"/>
  <c r="BO82" i="1"/>
  <c r="EC89" i="1"/>
</calcChain>
</file>

<file path=xl/sharedStrings.xml><?xml version="1.0" encoding="utf-8"?>
<sst xmlns="http://schemas.openxmlformats.org/spreadsheetml/2006/main" count="2015" uniqueCount="118">
  <si>
    <t xml:space="preserve">Total Exports </t>
  </si>
  <si>
    <t>1. Coffee (Value)</t>
  </si>
  <si>
    <t>Av. unit value</t>
  </si>
  <si>
    <t>2. Non-Coffee formal exports</t>
  </si>
  <si>
    <t>Electricity</t>
  </si>
  <si>
    <t>Gold</t>
  </si>
  <si>
    <t>Cotton</t>
  </si>
  <si>
    <t>Tea</t>
  </si>
  <si>
    <t>Tobacco</t>
  </si>
  <si>
    <t>Fish &amp; its prod. (excl. regional)</t>
  </si>
  <si>
    <t>Hides &amp; skins</t>
  </si>
  <si>
    <t>Simsim</t>
  </si>
  <si>
    <t>Maize</t>
  </si>
  <si>
    <t>Beans</t>
  </si>
  <si>
    <t>Flowers</t>
  </si>
  <si>
    <t>Oil re-exports</t>
  </si>
  <si>
    <t>Cobalt</t>
  </si>
  <si>
    <t>Others</t>
  </si>
  <si>
    <t>3. ICBT Exports</t>
  </si>
  <si>
    <t>Breakdown of "Others" above</t>
  </si>
  <si>
    <t>Baker's wares</t>
  </si>
  <si>
    <t>Base Metals &amp; Products</t>
  </si>
  <si>
    <t>Beer</t>
  </si>
  <si>
    <t>Cellular Phones</t>
  </si>
  <si>
    <t>Cement</t>
  </si>
  <si>
    <t>Cocoa Beans</t>
  </si>
  <si>
    <t>Cotton Liners</t>
  </si>
  <si>
    <t>Crude oil (excl petroleum products) 3/</t>
  </si>
  <si>
    <t>Edible Fats and Oils</t>
  </si>
  <si>
    <t>Fruits &amp; Vegetables</t>
  </si>
  <si>
    <t>Groundnuts</t>
  </si>
  <si>
    <t>Other Pulses     1/</t>
  </si>
  <si>
    <t>Papain</t>
  </si>
  <si>
    <t>Plastic Products</t>
  </si>
  <si>
    <t>Rice</t>
  </si>
  <si>
    <t>Soap</t>
  </si>
  <si>
    <t>Sugar</t>
  </si>
  <si>
    <t>Textiles</t>
  </si>
  <si>
    <t>Vanilla</t>
  </si>
  <si>
    <t>Water</t>
  </si>
  <si>
    <t>Other Exports     2/</t>
  </si>
  <si>
    <t>Note:</t>
  </si>
  <si>
    <t xml:space="preserve">           1/   Soya beans are captured under Other Pulses</t>
  </si>
  <si>
    <t xml:space="preserve">           2/   Other exports include a variety of items defined in various units hence quantities are not included</t>
  </si>
  <si>
    <t xml:space="preserve">           3/   Includes crude from simsim, sunflower, palm, etc, and excludes petroleum products</t>
  </si>
  <si>
    <t>Total ICBT</t>
  </si>
  <si>
    <t>Other grains</t>
  </si>
  <si>
    <t>Bananas</t>
  </si>
  <si>
    <t>Other agricultural commodities</t>
  </si>
  <si>
    <t>Fish</t>
  </si>
  <si>
    <t>Industrial products</t>
  </si>
  <si>
    <t>Other products</t>
  </si>
  <si>
    <t>ICBT Less ICBT Fish</t>
  </si>
  <si>
    <t>Composition of Exports</t>
  </si>
  <si>
    <t>UNITS</t>
  </si>
  <si>
    <t>Coffee (60 kg bags)</t>
  </si>
  <si>
    <t xml:space="preserve"> </t>
  </si>
  <si>
    <t>Cotton (185 kg Bales)</t>
  </si>
  <si>
    <t xml:space="preserve">...  </t>
  </si>
  <si>
    <t xml:space="preserve"> ...     </t>
  </si>
  <si>
    <t xml:space="preserve">Tea    </t>
  </si>
  <si>
    <t>Tons</t>
  </si>
  <si>
    <t xml:space="preserve">Tobacco   </t>
  </si>
  <si>
    <t xml:space="preserve">Beans  </t>
  </si>
  <si>
    <t>Other Pulses</t>
  </si>
  <si>
    <t>…</t>
  </si>
  <si>
    <t xml:space="preserve">Sorghum </t>
  </si>
  <si>
    <t xml:space="preserve">    -</t>
  </si>
  <si>
    <t>Hides &amp; Skins</t>
  </si>
  <si>
    <t>Vanilla (Kgs)</t>
  </si>
  <si>
    <t>Gold (Kgs)</t>
  </si>
  <si>
    <t xml:space="preserve"> (GM)</t>
  </si>
  <si>
    <t xml:space="preserve">       -</t>
  </si>
  <si>
    <t>Edible Fats &amp; Oils</t>
  </si>
  <si>
    <t>MWH</t>
  </si>
  <si>
    <t xml:space="preserve">           1/   Other Pulses includes soya beans and groundnuts</t>
  </si>
  <si>
    <t xml:space="preserve">           2/   Cereals includes maize and sorghum</t>
  </si>
  <si>
    <t xml:space="preserve">           3/ Figures are extracted from URA except for Coffee and Electricity which are obtained from UCDA and Uganda Electricity Transmission Company respectively</t>
  </si>
  <si>
    <t xml:space="preserve">           4/ 'Others' include vehicles and trucks, tractors, motor vehicle spares, construction equiptment, agricultural tools, used clothing, induastrial parts, packing materials, cement, beer,electrical items etc.</t>
  </si>
  <si>
    <t>Source: Coffee Marketing Board, Unex, Lint Marketing Board, Uganda Tea Authority, Produce Marketing Board, BAT(U) Ltd  and  Bank of Uganda</t>
  </si>
  <si>
    <t>… -Unavailable</t>
  </si>
  <si>
    <t>Composition of Exports_Values (US$ millions)</t>
  </si>
  <si>
    <t>Volumes ( Tons unless otherwise stated)</t>
  </si>
  <si>
    <t>-</t>
  </si>
  <si>
    <t xml:space="preserve"> ('000 Kgs)</t>
  </si>
  <si>
    <t>Fish &amp; its Products*</t>
  </si>
  <si>
    <t xml:space="preserve">           * - Volumes of "Fish and its products" above exclude those for fish products exported to the region through informal cross-border trade. </t>
  </si>
  <si>
    <t>Formal Exports</t>
  </si>
  <si>
    <t>Beer (mls)</t>
  </si>
  <si>
    <t>Petroleum Products (millions of litres)</t>
  </si>
  <si>
    <t>Electricity ('MWH)</t>
  </si>
  <si>
    <t>Table of Contents</t>
  </si>
  <si>
    <t>Click the worksheet name for data</t>
  </si>
  <si>
    <t>Worksheet Name</t>
  </si>
  <si>
    <t>Description of data</t>
  </si>
  <si>
    <t>Frequency</t>
  </si>
  <si>
    <t>Latest Data for</t>
  </si>
  <si>
    <t>Monthly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</si>
  <si>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</si>
  <si>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</si>
  <si>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</si>
  <si>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</si>
  <si>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</si>
  <si>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</si>
  <si>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</si>
  <si>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</si>
  <si>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</si>
  <si>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Back to the Table of Contents</t>
  </si>
  <si>
    <t>Composition of Exports_Values and Volumes</t>
  </si>
  <si>
    <t>Composition of Exports_Values and Volumes.xlsx</t>
  </si>
  <si>
    <t>X-Monthly</t>
  </si>
  <si>
    <t>Monthly volumes and values of exports of goods</t>
  </si>
  <si>
    <t>Volume ('000,000 60-Kg bags)</t>
  </si>
  <si>
    <t xml:space="preserve">                     -  </t>
  </si>
  <si>
    <t>5th October 2026</t>
  </si>
  <si>
    <t>August 2026</t>
  </si>
  <si>
    <t>4th November 2026</t>
  </si>
  <si>
    <r>
      <t>M</t>
    </r>
    <r>
      <rPr>
        <vertAlign val="superscript"/>
        <sz val="12"/>
        <color indexed="8"/>
        <rFont val="Apto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</si>
</sst>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00"/>
    <numFmt numFmtId="165" formatCode="[$-409]mmm\-yy;@"/>
    <numFmt numFmtId="166" formatCode="0.00_)"/>
    <numFmt numFmtId="167" formatCode="_(* #,##0_);_(* \(#,##0\);_(* &quot;-&quot;??_);_(@_)"/>
    <numFmt numFmtId="168" formatCode="0.0_)"/>
    <numFmt numFmtId="169" formatCode="[$-409]dd\-mmm\-yy;@"/>
    <numFmt numFmtId="170" formatCode="#,##0.000"/>
    <numFmt numFmtId="171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2"/>
      <color theme="10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b/>
      <sz val="12"/>
      <name val="Aptos"/>
      <family val="2"/>
    </font>
    <font>
      <b/>
      <i/>
      <sz val="12"/>
      <name val="Aptos"/>
      <family val="2"/>
    </font>
    <font>
      <b/>
      <sz val="12"/>
      <color theme="1"/>
      <name val="Aptos"/>
      <family val="2"/>
    </font>
    <font>
      <b/>
      <sz val="12"/>
      <color indexed="10"/>
      <name val="Aptos"/>
      <family val="2"/>
    </font>
    <font>
      <sz val="11"/>
      <name val="Aptos"/>
      <family val="2"/>
    </font>
    <font>
      <b/>
      <sz val="16"/>
      <color theme="1"/>
      <name val="Aptos"/>
      <family val="2"/>
    </font>
    <font>
      <vertAlign val="superscript"/>
      <sz val="12"/>
      <color indexed="8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theme="1"/>
      </top>
      <bottom/>
      <diagonal/>
    </border>
    <border>
      <left/>
      <right/>
      <top/>
      <bottom style="double">
        <color theme="1"/>
      </bottom>
      <diagonal/>
    </border>
    <border>
      <left style="thin">
        <color indexed="8"/>
      </left>
      <right style="thin">
        <color indexed="8"/>
      </right>
      <top/>
      <bottom style="double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8"/>
      </right>
      <top/>
      <bottom style="slantDashDot">
        <color theme="1"/>
      </bottom>
      <diagonal/>
    </border>
    <border>
      <left/>
      <right/>
      <top/>
      <bottom style="slantDashDot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6" fontId="5" fillId="0" borderId="0"/>
  </cellStyleXfs>
  <cellXfs count="57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6" borderId="12" xfId="0" applyFont="1" applyFill="1" applyBorder="1"/>
    <xf numFmtId="0" fontId="10" fillId="7" borderId="0" xfId="3" applyFont="1" applyFill="1" applyAlignment="1" applyProtection="1"/>
    <xf numFmtId="0" fontId="7" fillId="7" borderId="0" xfId="0" applyFont="1" applyFill="1"/>
    <xf numFmtId="49" fontId="7" fillId="7" borderId="0" xfId="0" applyNumberFormat="1" applyFont="1" applyFill="1"/>
    <xf numFmtId="0" fontId="7" fillId="7" borderId="13" xfId="0" applyFont="1" applyFill="1" applyBorder="1"/>
    <xf numFmtId="169" fontId="7" fillId="0" borderId="0" xfId="0" applyNumberFormat="1" applyFont="1" applyAlignment="1">
      <alignment horizontal="left"/>
    </xf>
    <xf numFmtId="0" fontId="10" fillId="0" borderId="0" xfId="3" applyFont="1" applyAlignment="1" applyProtection="1"/>
    <xf numFmtId="164" fontId="11" fillId="0" borderId="0" xfId="0" applyNumberFormat="1" applyFont="1"/>
    <xf numFmtId="4" fontId="7" fillId="0" borderId="0" xfId="0" applyNumberFormat="1" applyFont="1"/>
    <xf numFmtId="170" fontId="7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2" fontId="14" fillId="3" borderId="1" xfId="2" applyNumberFormat="1" applyFont="1" applyFill="1" applyBorder="1" applyProtection="1">
      <protection locked="0"/>
    </xf>
    <xf numFmtId="165" fontId="13" fillId="2" borderId="1" xfId="0" applyNumberFormat="1" applyFont="1" applyFill="1" applyBorder="1" applyAlignment="1">
      <alignment horizontal="center"/>
    </xf>
    <xf numFmtId="164" fontId="13" fillId="2" borderId="2" xfId="0" applyNumberFormat="1" applyFont="1" applyFill="1" applyBorder="1"/>
    <xf numFmtId="4" fontId="13" fillId="3" borderId="0" xfId="0" applyNumberFormat="1" applyFont="1" applyFill="1"/>
    <xf numFmtId="4" fontId="13" fillId="0" borderId="0" xfId="0" applyNumberFormat="1" applyFont="1"/>
    <xf numFmtId="2" fontId="13" fillId="0" borderId="0" xfId="0" applyNumberFormat="1" applyFont="1"/>
    <xf numFmtId="2" fontId="13" fillId="3" borderId="0" xfId="0" applyNumberFormat="1" applyFont="1" applyFill="1"/>
    <xf numFmtId="2" fontId="15" fillId="0" borderId="0" xfId="0" applyNumberFormat="1" applyFont="1"/>
    <xf numFmtId="4" fontId="11" fillId="3" borderId="0" xfId="0" applyNumberFormat="1" applyFont="1" applyFill="1"/>
    <xf numFmtId="4" fontId="11" fillId="0" borderId="0" xfId="0" applyNumberFormat="1" applyFont="1"/>
    <xf numFmtId="164" fontId="11" fillId="0" borderId="2" xfId="0" applyNumberFormat="1" applyFont="1" applyBorder="1"/>
    <xf numFmtId="4" fontId="11" fillId="3" borderId="2" xfId="0" applyNumberFormat="1" applyFont="1" applyFill="1" applyBorder="1"/>
    <xf numFmtId="4" fontId="11" fillId="0" borderId="2" xfId="0" applyNumberFormat="1" applyFont="1" applyBorder="1"/>
    <xf numFmtId="164" fontId="11" fillId="0" borderId="0" xfId="0" applyNumberFormat="1" applyFont="1" applyAlignment="1">
      <alignment horizontal="left" indent="2"/>
    </xf>
    <xf numFmtId="164" fontId="16" fillId="0" borderId="0" xfId="0" applyNumberFormat="1" applyFont="1"/>
    <xf numFmtId="4" fontId="16" fillId="0" borderId="0" xfId="0" applyNumberFormat="1" applyFont="1"/>
    <xf numFmtId="0" fontId="11" fillId="0" borderId="0" xfId="0" applyFont="1"/>
    <xf numFmtId="0" fontId="17" fillId="0" borderId="0" xfId="0" applyFont="1" applyAlignment="1">
      <alignment horizontal="left" wrapText="1"/>
    </xf>
    <xf numFmtId="164" fontId="11" fillId="5" borderId="0" xfId="0" applyNumberFormat="1" applyFont="1" applyFill="1"/>
    <xf numFmtId="166" fontId="7" fillId="0" borderId="0" xfId="0" applyNumberFormat="1" applyFont="1"/>
    <xf numFmtId="166" fontId="18" fillId="0" borderId="0" xfId="0" applyNumberFormat="1" applyFont="1"/>
    <xf numFmtId="166" fontId="15" fillId="0" borderId="0" xfId="0" applyNumberFormat="1" applyFont="1"/>
    <xf numFmtId="168" fontId="7" fillId="0" borderId="0" xfId="0" applyNumberFormat="1" applyFont="1"/>
    <xf numFmtId="43" fontId="7" fillId="0" borderId="0" xfId="1" applyFont="1"/>
    <xf numFmtId="166" fontId="15" fillId="4" borderId="5" xfId="0" applyNumberFormat="1" applyFont="1" applyFill="1" applyBorder="1"/>
    <xf numFmtId="17" fontId="15" fillId="4" borderId="6" xfId="0" applyNumberFormat="1" applyFont="1" applyFill="1" applyBorder="1" applyAlignment="1">
      <alignment horizontal="center"/>
    </xf>
    <xf numFmtId="17" fontId="15" fillId="4" borderId="5" xfId="0" applyNumberFormat="1" applyFont="1" applyFill="1" applyBorder="1"/>
    <xf numFmtId="166" fontId="15" fillId="4" borderId="7" xfId="0" applyNumberFormat="1" applyFont="1" applyFill="1" applyBorder="1"/>
    <xf numFmtId="166" fontId="15" fillId="4" borderId="8" xfId="0" applyNumberFormat="1" applyFont="1" applyFill="1" applyBorder="1"/>
    <xf numFmtId="166" fontId="7" fillId="0" borderId="3" xfId="0" applyNumberFormat="1" applyFont="1" applyBorder="1"/>
    <xf numFmtId="164" fontId="7" fillId="0" borderId="3" xfId="0" applyNumberFormat="1" applyFont="1" applyBorder="1"/>
    <xf numFmtId="167" fontId="7" fillId="0" borderId="0" xfId="1" applyNumberFormat="1" applyFont="1"/>
    <xf numFmtId="167" fontId="7" fillId="0" borderId="0" xfId="1" applyNumberFormat="1" applyFont="1" applyAlignment="1">
      <alignment horizontal="right"/>
    </xf>
    <xf numFmtId="167" fontId="7" fillId="0" borderId="0" xfId="1" applyNumberFormat="1" applyFont="1" applyFill="1"/>
    <xf numFmtId="167" fontId="7" fillId="0" borderId="0" xfId="1" applyNumberFormat="1" applyFont="1" applyFill="1" applyAlignment="1">
      <alignment horizontal="right"/>
    </xf>
    <xf numFmtId="166" fontId="7" fillId="0" borderId="9" xfId="0" applyNumberFormat="1" applyFont="1" applyBorder="1"/>
    <xf numFmtId="167" fontId="7" fillId="0" borderId="4" xfId="1" applyNumberFormat="1" applyFont="1" applyBorder="1"/>
    <xf numFmtId="167" fontId="11" fillId="0" borderId="0" xfId="1" applyNumberFormat="1" applyFont="1" applyAlignment="1">
      <alignment horizontal="right"/>
    </xf>
    <xf numFmtId="164" fontId="7" fillId="0" borderId="0" xfId="0" applyNumberFormat="1" applyFont="1"/>
    <xf numFmtId="166" fontId="7" fillId="0" borderId="10" xfId="0" applyNumberFormat="1" applyFont="1" applyBorder="1"/>
    <xf numFmtId="166" fontId="7" fillId="0" borderId="11" xfId="0" applyNumberFormat="1" applyFont="1" applyBorder="1"/>
  </cellXfs>
  <cellStyles count="9">
    <cellStyle name="Comma" xfId="1" builtinId="3"/>
    <cellStyle name="Comma 2" xfId="6" xr:uid="{6D675218-AA5C-4D83-9008-03168B1666AC}"/>
    <cellStyle name="Comma 3" xfId="5" xr:uid="{F75628FC-0284-4B4E-A81C-9ABF54BFF133}"/>
    <cellStyle name="Hyperlink" xfId="3" builtinId="8"/>
    <cellStyle name="Normal" xfId="0" builtinId="0"/>
    <cellStyle name="Normal 10" xfId="7" xr:uid="{A112C11F-2DC3-4A70-9299-CD5CB3836297}"/>
    <cellStyle name="Normal 2" xfId="8" xr:uid="{1DFB6A57-6FD8-4DC3-A582-CD033569F984}"/>
    <cellStyle name="Normal 3" xfId="4" xr:uid="{4351EACF-AC30-4389-868F-7E3830CB9187}"/>
    <cellStyle name="Normal 7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7"/>
  <sheetViews>
    <sheetView tabSelected="1" workbookViewId="0">
      <selection activeCell="E6" sqref="E6"/>
    </sheetView>
  </sheetViews>
  <sheetFormatPr defaultColWidth="9.109375" defaultRowHeight="15.6" x14ac:dyDescent="0.3"/>
  <cols>
    <col min="1" max="1" width="5.44140625" style="2" customWidth="1"/>
    <col min="2" max="2" width="32.6640625" style="2" bestFit="1" customWidth="1"/>
    <col min="3" max="3" width="57.44140625" style="2" customWidth="1"/>
    <col min="4" max="4" width="11.6640625" style="2" bestFit="1" customWidth="1"/>
    <col min="5" max="5" width="15.88671875" style="2" bestFit="1" customWidth="1"/>
    <col min="6" max="16384" width="9.109375" style="2"/>
  </cols>
  <sheetData>
    <row r="2" spans="2:5" ht="18" x14ac:dyDescent="0.35">
      <c r="B2" s="1" t="s">
        <v>91</v>
      </c>
    </row>
    <row r="3" spans="2:5" ht="18" x14ac:dyDescent="0.35">
      <c r="B3" s="3" t="s">
        <v>108</v>
      </c>
    </row>
    <row r="5" spans="2:5" x14ac:dyDescent="0.3">
      <c r="B5" s="2" t="s">
        <v>92</v>
      </c>
    </row>
    <row r="6" spans="2:5" ht="20.25" customHeight="1" thickBot="1" x14ac:dyDescent="0.35">
      <c r="B6" s="4" t="s">
        <v>93</v>
      </c>
      <c r="C6" s="4" t="s">
        <v>94</v>
      </c>
      <c r="D6" s="4" t="s">
        <v>95</v>
      </c>
      <c r="E6" s="4" t="s">
        <v>96</v>
      </c>
    </row>
    <row r="7" spans="2:5" x14ac:dyDescent="0.3">
      <c r="B7" s="5" t="s">
        <v>110</v>
      </c>
      <c r="C7" s="6" t="s">
        <v>111</v>
      </c>
      <c r="D7" s="6" t="s">
        <v>97</v>
      </c>
      <c r="E7" s="7" t="s">
        <v>115</v>
      </c>
    </row>
    <row r="8" spans="2:5" ht="16.2" thickBot="1" x14ac:dyDescent="0.35">
      <c r="B8" s="8"/>
      <c r="C8" s="8"/>
      <c r="D8" s="8"/>
      <c r="E8" s="8"/>
    </row>
    <row r="10" spans="2:5" x14ac:dyDescent="0.3">
      <c r="B10" s="2" t="s">
        <v>98</v>
      </c>
      <c r="C10" s="9" t="s">
        <v>114</v>
      </c>
    </row>
    <row r="11" spans="2:5" x14ac:dyDescent="0.3">
      <c r="B11" s="2" t="s">
        <v>99</v>
      </c>
      <c r="C11" s="9" t="s">
        <v>116</v>
      </c>
    </row>
    <row r="13" spans="2:5" x14ac:dyDescent="0.3">
      <c r="B13" s="2" t="s">
        <v>100</v>
      </c>
      <c r="C13" s="2" t="s">
        <v>109</v>
      </c>
    </row>
    <row r="14" spans="2:5" x14ac:dyDescent="0.3">
      <c r="B14" s="2" t="s">
        <v>101</v>
      </c>
      <c r="C14" s="10" t="s">
        <v>103</v>
      </c>
    </row>
    <row r="15" spans="2:5" x14ac:dyDescent="0.3">
      <c r="B15" s="2" t="s">
        <v>102</v>
      </c>
      <c r="C15" s="2" t="s">
        <v>103</v>
      </c>
    </row>
    <row r="16" spans="2:5" x14ac:dyDescent="0.3">
      <c r="B16" s="2" t="s">
        <v>104</v>
      </c>
      <c r="C16" s="10" t="s">
        <v>105</v>
      </c>
    </row>
    <row r="17" spans="3:3" x14ac:dyDescent="0.3">
      <c r="C17" s="2" t="s">
        <v>106</v>
      </c>
    </row>
  </sheetData>
  <phoneticPr fontId="4" type="noConversion"/>
  <hyperlinks>
    <hyperlink ref="C16" r:id="rId1" xr:uid="{00000000-0004-0000-0000-000000000000}"/>
    <hyperlink ref="B7" location="'X-Monthly'!A1" display="X-Monthly" xr:uid="{00000000-0004-0000-0000-000001000000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M119"/>
  <sheetViews>
    <sheetView zoomScale="85" zoomScaleNormal="85" workbookViewId="0">
      <pane xSplit="1" ySplit="4" topLeftCell="OW5" activePane="bottomRight" state="frozen"/>
      <selection pane="topRight" activeCell="B1" sqref="B1"/>
      <selection pane="bottomLeft" activeCell="A4" sqref="A4"/>
      <selection pane="bottomRight" activeCell="PH3" sqref="PH3"/>
    </sheetView>
  </sheetViews>
  <sheetFormatPr defaultColWidth="9.109375" defaultRowHeight="15.6" x14ac:dyDescent="0.3"/>
  <cols>
    <col min="1" max="1" width="36.44140625" style="11" customWidth="1"/>
    <col min="2" max="2" width="13.109375" style="11" customWidth="1"/>
    <col min="3" max="3" width="7.88671875" style="11" bestFit="1" customWidth="1"/>
    <col min="4" max="15" width="10.33203125" style="11" bestFit="1" customWidth="1"/>
    <col min="16" max="16" width="9.109375" style="11" bestFit="1" customWidth="1"/>
    <col min="17" max="29" width="10.33203125" style="11" bestFit="1" customWidth="1"/>
    <col min="30" max="31" width="9.109375" style="11" bestFit="1" customWidth="1"/>
    <col min="32" max="49" width="10.33203125" style="11" bestFit="1" customWidth="1"/>
    <col min="50" max="50" width="9.109375" style="11" bestFit="1" customWidth="1"/>
    <col min="51" max="89" width="10.33203125" style="11" bestFit="1" customWidth="1"/>
    <col min="90" max="90" width="9.21875" style="11" bestFit="1" customWidth="1"/>
    <col min="91" max="104" width="10.33203125" style="11" bestFit="1" customWidth="1"/>
    <col min="105" max="105" width="11.5546875" style="11" customWidth="1"/>
    <col min="106" max="107" width="10.33203125" style="11" bestFit="1" customWidth="1"/>
    <col min="108" max="108" width="9.21875" style="11" bestFit="1" customWidth="1"/>
    <col min="109" max="128" width="10.33203125" style="11" bestFit="1" customWidth="1"/>
    <col min="129" max="132" width="11" style="11" bestFit="1" customWidth="1"/>
    <col min="133" max="133" width="10.33203125" style="11" bestFit="1" customWidth="1"/>
    <col min="134" max="134" width="11" style="11" bestFit="1" customWidth="1"/>
    <col min="135" max="176" width="10.33203125" style="11" bestFit="1" customWidth="1"/>
    <col min="177" max="201" width="10" style="11" customWidth="1"/>
    <col min="202" max="202" width="10.5546875" style="11" customWidth="1"/>
    <col min="203" max="212" width="10" style="11" customWidth="1"/>
    <col min="213" max="215" width="10.5546875" style="11" customWidth="1"/>
    <col min="216" max="244" width="10" style="11" customWidth="1"/>
    <col min="245" max="248" width="10" style="2" customWidth="1"/>
    <col min="249" max="253" width="9.6640625" style="2" customWidth="1"/>
    <col min="254" max="254" width="9.88671875" style="2" customWidth="1"/>
    <col min="255" max="255" width="9.6640625" style="2" customWidth="1"/>
    <col min="256" max="278" width="9.88671875" style="2" customWidth="1"/>
    <col min="279" max="353" width="10" style="2" customWidth="1"/>
    <col min="354" max="386" width="10.33203125" style="2" bestFit="1" customWidth="1"/>
    <col min="387" max="419" width="11.33203125" style="2" customWidth="1"/>
    <col min="420" max="424" width="10.33203125" style="2" bestFit="1" customWidth="1"/>
    <col min="425" max="16384" width="9.109375" style="2"/>
  </cols>
  <sheetData>
    <row r="1" spans="1:424" x14ac:dyDescent="0.3">
      <c r="A1" s="10" t="s">
        <v>107</v>
      </c>
      <c r="JK1" s="12"/>
      <c r="MM1" s="12"/>
      <c r="MP1" s="12"/>
      <c r="MS1" s="12"/>
      <c r="MV1" s="12"/>
      <c r="MY1" s="12"/>
      <c r="ND1" s="12"/>
      <c r="NG1" s="12"/>
      <c r="NJ1" s="12"/>
      <c r="NM1" s="12"/>
      <c r="NP1" s="12"/>
      <c r="NS1" s="12"/>
      <c r="NV1" s="12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</row>
    <row r="2" spans="1:424" ht="21" x14ac:dyDescent="0.4">
      <c r="A2" s="14" t="s">
        <v>81</v>
      </c>
      <c r="B2" s="15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</row>
    <row r="3" spans="1:424" x14ac:dyDescent="0.3">
      <c r="A3" s="16"/>
      <c r="B3" s="16"/>
      <c r="C3" s="17">
        <v>33420</v>
      </c>
      <c r="D3" s="17">
        <v>33451</v>
      </c>
      <c r="E3" s="17">
        <v>33482</v>
      </c>
      <c r="F3" s="17">
        <v>33512</v>
      </c>
      <c r="G3" s="17">
        <v>33543</v>
      </c>
      <c r="H3" s="17">
        <v>33573</v>
      </c>
      <c r="I3" s="17">
        <v>33604</v>
      </c>
      <c r="J3" s="17">
        <v>33635</v>
      </c>
      <c r="K3" s="17">
        <v>33664</v>
      </c>
      <c r="L3" s="17">
        <v>33695</v>
      </c>
      <c r="M3" s="17">
        <v>33725</v>
      </c>
      <c r="N3" s="17">
        <v>33756</v>
      </c>
      <c r="O3" s="17">
        <v>33786</v>
      </c>
      <c r="P3" s="17">
        <v>33817</v>
      </c>
      <c r="Q3" s="17">
        <v>33848</v>
      </c>
      <c r="R3" s="17">
        <v>33878</v>
      </c>
      <c r="S3" s="17">
        <v>33909</v>
      </c>
      <c r="T3" s="17">
        <v>33939</v>
      </c>
      <c r="U3" s="17">
        <v>33970</v>
      </c>
      <c r="V3" s="17">
        <v>34001</v>
      </c>
      <c r="W3" s="17">
        <v>34029</v>
      </c>
      <c r="X3" s="17">
        <v>34060</v>
      </c>
      <c r="Y3" s="17">
        <v>34090</v>
      </c>
      <c r="Z3" s="17">
        <v>34121</v>
      </c>
      <c r="AA3" s="17">
        <v>34151</v>
      </c>
      <c r="AB3" s="17">
        <v>34182</v>
      </c>
      <c r="AC3" s="17">
        <v>34213</v>
      </c>
      <c r="AD3" s="17">
        <v>34243</v>
      </c>
      <c r="AE3" s="17">
        <v>34274</v>
      </c>
      <c r="AF3" s="17">
        <v>34304</v>
      </c>
      <c r="AG3" s="17">
        <v>34335</v>
      </c>
      <c r="AH3" s="17">
        <v>34366</v>
      </c>
      <c r="AI3" s="17">
        <v>34394</v>
      </c>
      <c r="AJ3" s="17">
        <v>34425</v>
      </c>
      <c r="AK3" s="17">
        <v>34455</v>
      </c>
      <c r="AL3" s="17">
        <v>34486</v>
      </c>
      <c r="AM3" s="17">
        <v>34516</v>
      </c>
      <c r="AN3" s="17">
        <v>34547</v>
      </c>
      <c r="AO3" s="17">
        <v>34578</v>
      </c>
      <c r="AP3" s="17">
        <v>34608</v>
      </c>
      <c r="AQ3" s="17">
        <v>34639</v>
      </c>
      <c r="AR3" s="17">
        <v>34669</v>
      </c>
      <c r="AS3" s="17">
        <v>34700</v>
      </c>
      <c r="AT3" s="17">
        <v>34731</v>
      </c>
      <c r="AU3" s="17">
        <v>34759</v>
      </c>
      <c r="AV3" s="17">
        <v>34790</v>
      </c>
      <c r="AW3" s="17">
        <v>34820</v>
      </c>
      <c r="AX3" s="17">
        <v>34851</v>
      </c>
      <c r="AY3" s="17">
        <v>34881</v>
      </c>
      <c r="AZ3" s="17">
        <v>34912</v>
      </c>
      <c r="BA3" s="17">
        <v>34943</v>
      </c>
      <c r="BB3" s="17">
        <v>34973</v>
      </c>
      <c r="BC3" s="17">
        <v>35004</v>
      </c>
      <c r="BD3" s="17">
        <v>35034</v>
      </c>
      <c r="BE3" s="17">
        <v>35065</v>
      </c>
      <c r="BF3" s="17">
        <v>35096</v>
      </c>
      <c r="BG3" s="17">
        <v>35125</v>
      </c>
      <c r="BH3" s="17">
        <v>35156</v>
      </c>
      <c r="BI3" s="17">
        <v>35186</v>
      </c>
      <c r="BJ3" s="17">
        <v>35217</v>
      </c>
      <c r="BK3" s="17">
        <v>35247</v>
      </c>
      <c r="BL3" s="17">
        <v>35278</v>
      </c>
      <c r="BM3" s="17">
        <v>35309</v>
      </c>
      <c r="BN3" s="17">
        <v>35339</v>
      </c>
      <c r="BO3" s="17">
        <v>35370</v>
      </c>
      <c r="BP3" s="17">
        <v>35400</v>
      </c>
      <c r="BQ3" s="17">
        <v>35431</v>
      </c>
      <c r="BR3" s="17">
        <v>35462</v>
      </c>
      <c r="BS3" s="17">
        <v>35490</v>
      </c>
      <c r="BT3" s="17">
        <v>35521</v>
      </c>
      <c r="BU3" s="17">
        <v>35551</v>
      </c>
      <c r="BV3" s="17">
        <v>35582</v>
      </c>
      <c r="BW3" s="17">
        <v>35612</v>
      </c>
      <c r="BX3" s="17">
        <v>35643</v>
      </c>
      <c r="BY3" s="17">
        <v>35674</v>
      </c>
      <c r="BZ3" s="17">
        <v>35704</v>
      </c>
      <c r="CA3" s="17">
        <v>35735</v>
      </c>
      <c r="CB3" s="17">
        <v>35765</v>
      </c>
      <c r="CC3" s="17">
        <v>35796</v>
      </c>
      <c r="CD3" s="17">
        <v>35827</v>
      </c>
      <c r="CE3" s="17">
        <v>35855</v>
      </c>
      <c r="CF3" s="17">
        <v>35886</v>
      </c>
      <c r="CG3" s="17">
        <v>35916</v>
      </c>
      <c r="CH3" s="17">
        <v>35947</v>
      </c>
      <c r="CI3" s="17">
        <v>35977</v>
      </c>
      <c r="CJ3" s="17">
        <v>36008</v>
      </c>
      <c r="CK3" s="17">
        <v>36039</v>
      </c>
      <c r="CL3" s="17">
        <v>36069</v>
      </c>
      <c r="CM3" s="17">
        <v>36100</v>
      </c>
      <c r="CN3" s="17">
        <v>36130</v>
      </c>
      <c r="CO3" s="17">
        <v>36161</v>
      </c>
      <c r="CP3" s="17">
        <v>36192</v>
      </c>
      <c r="CQ3" s="17">
        <v>36220</v>
      </c>
      <c r="CR3" s="17">
        <v>36251</v>
      </c>
      <c r="CS3" s="17">
        <v>36281</v>
      </c>
      <c r="CT3" s="17">
        <v>36312</v>
      </c>
      <c r="CU3" s="17">
        <v>36342</v>
      </c>
      <c r="CV3" s="17">
        <v>36373</v>
      </c>
      <c r="CW3" s="17">
        <v>36404</v>
      </c>
      <c r="CX3" s="17">
        <v>36434</v>
      </c>
      <c r="CY3" s="17">
        <v>36465</v>
      </c>
      <c r="CZ3" s="17">
        <v>36495</v>
      </c>
      <c r="DA3" s="17">
        <v>36526</v>
      </c>
      <c r="DB3" s="17">
        <v>36557</v>
      </c>
      <c r="DC3" s="17">
        <v>36586</v>
      </c>
      <c r="DD3" s="17">
        <v>36617</v>
      </c>
      <c r="DE3" s="17">
        <v>36647</v>
      </c>
      <c r="DF3" s="17">
        <v>36678</v>
      </c>
      <c r="DG3" s="17">
        <v>36708</v>
      </c>
      <c r="DH3" s="17">
        <v>36739</v>
      </c>
      <c r="DI3" s="17">
        <v>36770</v>
      </c>
      <c r="DJ3" s="17">
        <v>36800</v>
      </c>
      <c r="DK3" s="17">
        <v>36831</v>
      </c>
      <c r="DL3" s="17">
        <v>36861</v>
      </c>
      <c r="DM3" s="17">
        <v>36892</v>
      </c>
      <c r="DN3" s="17">
        <v>36923</v>
      </c>
      <c r="DO3" s="17">
        <v>36951</v>
      </c>
      <c r="DP3" s="17">
        <v>36982</v>
      </c>
      <c r="DQ3" s="17">
        <v>37012</v>
      </c>
      <c r="DR3" s="17">
        <v>37043</v>
      </c>
      <c r="DS3" s="17">
        <v>37073</v>
      </c>
      <c r="DT3" s="17">
        <v>37104</v>
      </c>
      <c r="DU3" s="17">
        <v>37135</v>
      </c>
      <c r="DV3" s="17">
        <v>37165</v>
      </c>
      <c r="DW3" s="17">
        <v>37196</v>
      </c>
      <c r="DX3" s="17">
        <v>37226</v>
      </c>
      <c r="DY3" s="17">
        <v>37257</v>
      </c>
      <c r="DZ3" s="17">
        <v>37288</v>
      </c>
      <c r="EA3" s="17">
        <v>37316</v>
      </c>
      <c r="EB3" s="17">
        <v>37347</v>
      </c>
      <c r="EC3" s="17">
        <v>37377</v>
      </c>
      <c r="ED3" s="17">
        <v>37408</v>
      </c>
      <c r="EE3" s="17">
        <v>37438</v>
      </c>
      <c r="EF3" s="17">
        <v>37469</v>
      </c>
      <c r="EG3" s="17">
        <v>37500</v>
      </c>
      <c r="EH3" s="17">
        <v>37530</v>
      </c>
      <c r="EI3" s="17">
        <v>37561</v>
      </c>
      <c r="EJ3" s="17">
        <v>37591</v>
      </c>
      <c r="EK3" s="17">
        <v>37622</v>
      </c>
      <c r="EL3" s="17">
        <v>37653</v>
      </c>
      <c r="EM3" s="17">
        <v>37681</v>
      </c>
      <c r="EN3" s="17">
        <v>37712</v>
      </c>
      <c r="EO3" s="17">
        <v>37742</v>
      </c>
      <c r="EP3" s="17">
        <v>37773</v>
      </c>
      <c r="EQ3" s="17">
        <v>37803</v>
      </c>
      <c r="ER3" s="17">
        <v>37834</v>
      </c>
      <c r="ES3" s="17">
        <v>37865</v>
      </c>
      <c r="ET3" s="17">
        <v>37895</v>
      </c>
      <c r="EU3" s="17">
        <v>37926</v>
      </c>
      <c r="EV3" s="17">
        <v>37956</v>
      </c>
      <c r="EW3" s="17">
        <v>37987</v>
      </c>
      <c r="EX3" s="17">
        <v>38018</v>
      </c>
      <c r="EY3" s="17">
        <v>38047</v>
      </c>
      <c r="EZ3" s="17">
        <v>38078</v>
      </c>
      <c r="FA3" s="17">
        <v>38108</v>
      </c>
      <c r="FB3" s="17">
        <v>38139</v>
      </c>
      <c r="FC3" s="17">
        <v>38169</v>
      </c>
      <c r="FD3" s="17">
        <v>38200</v>
      </c>
      <c r="FE3" s="17">
        <v>38231</v>
      </c>
      <c r="FF3" s="17">
        <v>38261</v>
      </c>
      <c r="FG3" s="17">
        <v>38292</v>
      </c>
      <c r="FH3" s="17">
        <v>38322</v>
      </c>
      <c r="FI3" s="17">
        <v>38353</v>
      </c>
      <c r="FJ3" s="17">
        <v>38384</v>
      </c>
      <c r="FK3" s="17">
        <v>38412</v>
      </c>
      <c r="FL3" s="17">
        <v>38443</v>
      </c>
      <c r="FM3" s="17">
        <v>38473</v>
      </c>
      <c r="FN3" s="17">
        <v>38504</v>
      </c>
      <c r="FO3" s="17">
        <v>38534</v>
      </c>
      <c r="FP3" s="17">
        <v>38565</v>
      </c>
      <c r="FQ3" s="17">
        <v>38596</v>
      </c>
      <c r="FR3" s="17">
        <v>38626</v>
      </c>
      <c r="FS3" s="17">
        <v>38657</v>
      </c>
      <c r="FT3" s="17">
        <v>38687</v>
      </c>
      <c r="FU3" s="17">
        <v>38718</v>
      </c>
      <c r="FV3" s="17">
        <v>38749</v>
      </c>
      <c r="FW3" s="17">
        <v>38777</v>
      </c>
      <c r="FX3" s="17">
        <v>38808</v>
      </c>
      <c r="FY3" s="17">
        <v>38838</v>
      </c>
      <c r="FZ3" s="17">
        <v>38869</v>
      </c>
      <c r="GA3" s="17">
        <v>38899</v>
      </c>
      <c r="GB3" s="17">
        <v>38930</v>
      </c>
      <c r="GC3" s="17">
        <v>38961</v>
      </c>
      <c r="GD3" s="17">
        <v>38991</v>
      </c>
      <c r="GE3" s="17">
        <v>39022</v>
      </c>
      <c r="GF3" s="17">
        <v>39052</v>
      </c>
      <c r="GG3" s="17">
        <v>39083</v>
      </c>
      <c r="GH3" s="17">
        <v>39114</v>
      </c>
      <c r="GI3" s="17">
        <v>39142</v>
      </c>
      <c r="GJ3" s="17">
        <v>39173</v>
      </c>
      <c r="GK3" s="17">
        <v>39203</v>
      </c>
      <c r="GL3" s="17">
        <v>39234</v>
      </c>
      <c r="GM3" s="17">
        <v>39264</v>
      </c>
      <c r="GN3" s="17">
        <v>39295</v>
      </c>
      <c r="GO3" s="17">
        <v>39326</v>
      </c>
      <c r="GP3" s="17">
        <v>39356</v>
      </c>
      <c r="GQ3" s="17">
        <v>39387</v>
      </c>
      <c r="GR3" s="17">
        <v>39417</v>
      </c>
      <c r="GS3" s="17">
        <v>39448</v>
      </c>
      <c r="GT3" s="17">
        <v>39479</v>
      </c>
      <c r="GU3" s="17">
        <v>39508</v>
      </c>
      <c r="GV3" s="17">
        <v>39539</v>
      </c>
      <c r="GW3" s="17">
        <v>39569</v>
      </c>
      <c r="GX3" s="17">
        <v>39600</v>
      </c>
      <c r="GY3" s="17">
        <v>39630</v>
      </c>
      <c r="GZ3" s="17">
        <v>39661</v>
      </c>
      <c r="HA3" s="17">
        <v>39692</v>
      </c>
      <c r="HB3" s="17">
        <v>39722</v>
      </c>
      <c r="HC3" s="17">
        <v>39753</v>
      </c>
      <c r="HD3" s="17">
        <v>39783</v>
      </c>
      <c r="HE3" s="17">
        <v>39814</v>
      </c>
      <c r="HF3" s="17">
        <v>39845</v>
      </c>
      <c r="HG3" s="17">
        <v>39873</v>
      </c>
      <c r="HH3" s="17">
        <v>39904</v>
      </c>
      <c r="HI3" s="17">
        <v>39934</v>
      </c>
      <c r="HJ3" s="17">
        <v>39965</v>
      </c>
      <c r="HK3" s="17">
        <v>39995</v>
      </c>
      <c r="HL3" s="17">
        <v>40026</v>
      </c>
      <c r="HM3" s="17">
        <v>40057</v>
      </c>
      <c r="HN3" s="17">
        <v>40087</v>
      </c>
      <c r="HO3" s="17">
        <v>40118</v>
      </c>
      <c r="HP3" s="17">
        <v>40148</v>
      </c>
      <c r="HQ3" s="17">
        <v>40180</v>
      </c>
      <c r="HR3" s="17">
        <v>40212</v>
      </c>
      <c r="HS3" s="17">
        <v>40241</v>
      </c>
      <c r="HT3" s="17">
        <v>40273</v>
      </c>
      <c r="HU3" s="17">
        <v>40312</v>
      </c>
      <c r="HV3" s="17">
        <v>40351</v>
      </c>
      <c r="HW3" s="17">
        <v>40382</v>
      </c>
      <c r="HX3" s="17">
        <v>40414</v>
      </c>
      <c r="HY3" s="17">
        <v>40446</v>
      </c>
      <c r="HZ3" s="17">
        <v>40477</v>
      </c>
      <c r="IA3" s="17">
        <v>40508</v>
      </c>
      <c r="IB3" s="17">
        <v>40539</v>
      </c>
      <c r="IC3" s="17">
        <v>40545</v>
      </c>
      <c r="ID3" s="17">
        <v>40575</v>
      </c>
      <c r="IE3" s="17">
        <v>40605</v>
      </c>
      <c r="IF3" s="17">
        <v>40635</v>
      </c>
      <c r="IG3" s="17">
        <v>40665</v>
      </c>
      <c r="IH3" s="17">
        <v>40695</v>
      </c>
      <c r="II3" s="17">
        <v>40725</v>
      </c>
      <c r="IJ3" s="17">
        <v>40756</v>
      </c>
      <c r="IK3" s="17">
        <v>40787</v>
      </c>
      <c r="IL3" s="17">
        <v>40817</v>
      </c>
      <c r="IM3" s="17">
        <v>40848</v>
      </c>
      <c r="IN3" s="17">
        <v>40878</v>
      </c>
      <c r="IO3" s="17">
        <v>40909</v>
      </c>
      <c r="IP3" s="17">
        <v>40940</v>
      </c>
      <c r="IQ3" s="17">
        <v>40969</v>
      </c>
      <c r="IR3" s="17">
        <v>41000</v>
      </c>
      <c r="IS3" s="17">
        <v>41030</v>
      </c>
      <c r="IT3" s="17">
        <v>41061</v>
      </c>
      <c r="IU3" s="17">
        <v>41091</v>
      </c>
      <c r="IV3" s="17">
        <v>41122</v>
      </c>
      <c r="IW3" s="17">
        <v>41153</v>
      </c>
      <c r="IX3" s="17">
        <v>41184</v>
      </c>
      <c r="IY3" s="17">
        <v>41215</v>
      </c>
      <c r="IZ3" s="17">
        <v>41246</v>
      </c>
      <c r="JA3" s="17">
        <v>41277</v>
      </c>
      <c r="JB3" s="17">
        <v>41308</v>
      </c>
      <c r="JC3" s="17">
        <v>41336</v>
      </c>
      <c r="JD3" s="17">
        <v>41367</v>
      </c>
      <c r="JE3" s="17">
        <v>41397</v>
      </c>
      <c r="JF3" s="17">
        <v>41428</v>
      </c>
      <c r="JG3" s="17">
        <v>41458</v>
      </c>
      <c r="JH3" s="17">
        <v>41489</v>
      </c>
      <c r="JI3" s="17">
        <v>41520</v>
      </c>
      <c r="JJ3" s="17">
        <v>41550</v>
      </c>
      <c r="JK3" s="17">
        <v>41582</v>
      </c>
      <c r="JL3" s="17">
        <v>41614</v>
      </c>
      <c r="JM3" s="17">
        <v>41646</v>
      </c>
      <c r="JN3" s="17">
        <v>41678</v>
      </c>
      <c r="JO3" s="17">
        <v>41710</v>
      </c>
      <c r="JP3" s="17">
        <v>41742</v>
      </c>
      <c r="JQ3" s="17">
        <v>41774</v>
      </c>
      <c r="JR3" s="17">
        <v>41806</v>
      </c>
      <c r="JS3" s="17">
        <v>41838</v>
      </c>
      <c r="JT3" s="17">
        <v>41870</v>
      </c>
      <c r="JU3" s="17">
        <v>41902</v>
      </c>
      <c r="JV3" s="17">
        <v>41934</v>
      </c>
      <c r="JW3" s="17">
        <v>41966</v>
      </c>
      <c r="JX3" s="17">
        <v>41998</v>
      </c>
      <c r="JY3" s="17">
        <v>42005</v>
      </c>
      <c r="JZ3" s="17">
        <v>42036</v>
      </c>
      <c r="KA3" s="17">
        <v>42064</v>
      </c>
      <c r="KB3" s="17">
        <v>42095</v>
      </c>
      <c r="KC3" s="17">
        <v>42125</v>
      </c>
      <c r="KD3" s="17">
        <v>42156</v>
      </c>
      <c r="KE3" s="17">
        <v>42186</v>
      </c>
      <c r="KF3" s="17">
        <v>42217</v>
      </c>
      <c r="KG3" s="17">
        <v>42248</v>
      </c>
      <c r="KH3" s="17">
        <v>42278</v>
      </c>
      <c r="KI3" s="17">
        <v>42309</v>
      </c>
      <c r="KJ3" s="17">
        <v>42339</v>
      </c>
      <c r="KK3" s="17">
        <v>42370</v>
      </c>
      <c r="KL3" s="17">
        <v>42401</v>
      </c>
      <c r="KM3" s="17">
        <v>42430</v>
      </c>
      <c r="KN3" s="17">
        <v>42461</v>
      </c>
      <c r="KO3" s="17">
        <v>42491</v>
      </c>
      <c r="KP3" s="17">
        <v>42522</v>
      </c>
      <c r="KQ3" s="17">
        <v>42552</v>
      </c>
      <c r="KR3" s="17">
        <v>42583</v>
      </c>
      <c r="KS3" s="17">
        <v>42614</v>
      </c>
      <c r="KT3" s="17">
        <v>42644</v>
      </c>
      <c r="KU3" s="17">
        <v>42675</v>
      </c>
      <c r="KV3" s="17">
        <v>42705</v>
      </c>
      <c r="KW3" s="17">
        <v>42736</v>
      </c>
      <c r="KX3" s="17">
        <v>42767</v>
      </c>
      <c r="KY3" s="17">
        <v>42795</v>
      </c>
      <c r="KZ3" s="17">
        <v>42826</v>
      </c>
      <c r="LA3" s="17">
        <v>42856</v>
      </c>
      <c r="LB3" s="17">
        <v>42887</v>
      </c>
      <c r="LC3" s="17">
        <v>42917</v>
      </c>
      <c r="LD3" s="17">
        <v>42948</v>
      </c>
      <c r="LE3" s="17">
        <v>42979</v>
      </c>
      <c r="LF3" s="17">
        <v>43009</v>
      </c>
      <c r="LG3" s="17">
        <v>43040</v>
      </c>
      <c r="LH3" s="17">
        <v>43070</v>
      </c>
      <c r="LI3" s="17">
        <v>43101</v>
      </c>
      <c r="LJ3" s="17">
        <v>43132</v>
      </c>
      <c r="LK3" s="17">
        <v>43160</v>
      </c>
      <c r="LL3" s="17">
        <v>43191</v>
      </c>
      <c r="LM3" s="17">
        <v>43221</v>
      </c>
      <c r="LN3" s="17">
        <v>43252</v>
      </c>
      <c r="LO3" s="17">
        <v>43282</v>
      </c>
      <c r="LP3" s="17">
        <v>43313</v>
      </c>
      <c r="LQ3" s="17">
        <v>43344</v>
      </c>
      <c r="LR3" s="17">
        <v>43374</v>
      </c>
      <c r="LS3" s="17">
        <v>43405</v>
      </c>
      <c r="LT3" s="17">
        <v>43435</v>
      </c>
      <c r="LU3" s="17">
        <v>43466</v>
      </c>
      <c r="LV3" s="17">
        <v>43497</v>
      </c>
      <c r="LW3" s="17">
        <v>43525</v>
      </c>
      <c r="LX3" s="17">
        <v>43556</v>
      </c>
      <c r="LY3" s="17">
        <v>43586</v>
      </c>
      <c r="LZ3" s="17">
        <v>43617</v>
      </c>
      <c r="MA3" s="17">
        <v>43647</v>
      </c>
      <c r="MB3" s="17">
        <v>43678</v>
      </c>
      <c r="MC3" s="17">
        <v>43709</v>
      </c>
      <c r="MD3" s="17">
        <v>43739</v>
      </c>
      <c r="ME3" s="17">
        <v>43770</v>
      </c>
      <c r="MF3" s="17">
        <v>43800</v>
      </c>
      <c r="MG3" s="17">
        <v>43831</v>
      </c>
      <c r="MH3" s="17">
        <v>43862</v>
      </c>
      <c r="MI3" s="17">
        <v>43891</v>
      </c>
      <c r="MJ3" s="17">
        <v>43922</v>
      </c>
      <c r="MK3" s="17">
        <v>43952</v>
      </c>
      <c r="ML3" s="17">
        <v>43983</v>
      </c>
      <c r="MM3" s="17">
        <v>44013</v>
      </c>
      <c r="MN3" s="17">
        <v>44044</v>
      </c>
      <c r="MO3" s="17">
        <v>44075</v>
      </c>
      <c r="MP3" s="17">
        <v>44105</v>
      </c>
      <c r="MQ3" s="17">
        <v>44136</v>
      </c>
      <c r="MR3" s="17">
        <v>44166</v>
      </c>
      <c r="MS3" s="17">
        <v>44197</v>
      </c>
      <c r="MT3" s="17">
        <v>44228</v>
      </c>
      <c r="MU3" s="17">
        <v>44256</v>
      </c>
      <c r="MV3" s="17">
        <v>44287</v>
      </c>
      <c r="MW3" s="17">
        <v>44317</v>
      </c>
      <c r="MX3" s="17">
        <v>44348</v>
      </c>
      <c r="MY3" s="17">
        <v>44378</v>
      </c>
      <c r="MZ3" s="17">
        <v>44409</v>
      </c>
      <c r="NA3" s="17">
        <v>44440</v>
      </c>
      <c r="NB3" s="17">
        <v>44470</v>
      </c>
      <c r="NC3" s="17">
        <v>44501</v>
      </c>
      <c r="ND3" s="17">
        <v>44531</v>
      </c>
      <c r="NE3" s="17">
        <v>44562</v>
      </c>
      <c r="NF3" s="17">
        <v>44593</v>
      </c>
      <c r="NG3" s="17">
        <v>44621</v>
      </c>
      <c r="NH3" s="17">
        <v>44652</v>
      </c>
      <c r="NI3" s="17">
        <v>44682</v>
      </c>
      <c r="NJ3" s="17">
        <v>44713</v>
      </c>
      <c r="NK3" s="17">
        <v>44743</v>
      </c>
      <c r="NL3" s="17">
        <v>44774</v>
      </c>
      <c r="NM3" s="17">
        <v>44805</v>
      </c>
      <c r="NN3" s="17">
        <v>44835</v>
      </c>
      <c r="NO3" s="17">
        <v>44866</v>
      </c>
      <c r="NP3" s="17">
        <v>44896</v>
      </c>
      <c r="NQ3" s="17">
        <v>44927</v>
      </c>
      <c r="NR3" s="17">
        <v>44958</v>
      </c>
      <c r="NS3" s="17">
        <v>44986</v>
      </c>
      <c r="NT3" s="17">
        <v>45017</v>
      </c>
      <c r="NU3" s="17">
        <v>45047</v>
      </c>
      <c r="NV3" s="17">
        <v>45078</v>
      </c>
      <c r="NW3" s="17">
        <v>45108</v>
      </c>
      <c r="NX3" s="17">
        <v>45139</v>
      </c>
      <c r="NY3" s="17">
        <v>45170</v>
      </c>
      <c r="NZ3" s="17">
        <v>45200</v>
      </c>
      <c r="OA3" s="17">
        <v>45231</v>
      </c>
      <c r="OB3" s="17">
        <v>45261</v>
      </c>
      <c r="OC3" s="17">
        <v>45292</v>
      </c>
      <c r="OD3" s="17">
        <v>45323</v>
      </c>
      <c r="OE3" s="17">
        <v>45352</v>
      </c>
      <c r="OF3" s="17">
        <v>45383</v>
      </c>
      <c r="OG3" s="17">
        <v>45414</v>
      </c>
      <c r="OH3" s="17">
        <v>45445</v>
      </c>
      <c r="OI3" s="17">
        <v>45475</v>
      </c>
      <c r="OJ3" s="17">
        <v>45506</v>
      </c>
      <c r="OK3" s="17">
        <v>45537</v>
      </c>
      <c r="OL3" s="17">
        <v>45567</v>
      </c>
      <c r="OM3" s="17">
        <v>45598</v>
      </c>
      <c r="ON3" s="17">
        <v>45628</v>
      </c>
      <c r="OO3" s="17">
        <v>45659</v>
      </c>
      <c r="OP3" s="17">
        <v>45690</v>
      </c>
      <c r="OQ3" s="17">
        <v>45718</v>
      </c>
      <c r="OR3" s="17">
        <v>45749</v>
      </c>
      <c r="OS3" s="17">
        <v>45779</v>
      </c>
      <c r="OT3" s="17">
        <v>45810</v>
      </c>
      <c r="OU3" s="17">
        <v>45840</v>
      </c>
      <c r="OV3" s="17">
        <v>45871</v>
      </c>
      <c r="OW3" s="17">
        <v>45902</v>
      </c>
      <c r="OX3" s="17">
        <v>45932</v>
      </c>
      <c r="OY3" s="17">
        <v>45963</v>
      </c>
      <c r="OZ3" s="17">
        <v>45993</v>
      </c>
      <c r="PA3" s="17">
        <v>46024</v>
      </c>
      <c r="PB3" s="17">
        <v>46055</v>
      </c>
      <c r="PC3" s="17">
        <v>46083</v>
      </c>
      <c r="PD3" s="17">
        <v>46114</v>
      </c>
      <c r="PE3" s="17">
        <v>46144</v>
      </c>
      <c r="PF3" s="17">
        <v>46175</v>
      </c>
      <c r="PG3" s="17">
        <v>46205</v>
      </c>
      <c r="PH3" s="17">
        <v>46236</v>
      </c>
    </row>
    <row r="4" spans="1:424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</row>
    <row r="5" spans="1:424" x14ac:dyDescent="0.3">
      <c r="A5" s="15" t="s">
        <v>0</v>
      </c>
      <c r="B5" s="15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>
        <v>12.388888</v>
      </c>
      <c r="AB5" s="20">
        <v>15.802190500000002</v>
      </c>
      <c r="AC5" s="20">
        <v>21.757333000000003</v>
      </c>
      <c r="AD5" s="20">
        <v>12.8717737</v>
      </c>
      <c r="AE5" s="20">
        <v>14.569257</v>
      </c>
      <c r="AF5" s="20">
        <v>15.664053000000001</v>
      </c>
      <c r="AG5" s="20">
        <v>20.55385987</v>
      </c>
      <c r="AH5" s="20">
        <v>27.407342249999999</v>
      </c>
      <c r="AI5" s="20">
        <v>32.504564999999999</v>
      </c>
      <c r="AJ5" s="20">
        <v>32.601460000000003</v>
      </c>
      <c r="AK5" s="20">
        <v>31.6724338</v>
      </c>
      <c r="AL5" s="20">
        <v>26.887520649999999</v>
      </c>
      <c r="AM5" s="20">
        <v>50.061241500000001</v>
      </c>
      <c r="AN5" s="20">
        <v>36.704780999999997</v>
      </c>
      <c r="AO5" s="20">
        <v>59.161850000000001</v>
      </c>
      <c r="AP5" s="20">
        <v>46.55320905</v>
      </c>
      <c r="AQ5" s="20">
        <v>44.276843800000002</v>
      </c>
      <c r="AR5" s="20">
        <v>53.167372399999998</v>
      </c>
      <c r="AS5" s="20">
        <v>63.44685033333333</v>
      </c>
      <c r="AT5" s="20">
        <v>58.809227333333332</v>
      </c>
      <c r="AU5" s="20">
        <v>68.333114333333327</v>
      </c>
      <c r="AV5" s="20">
        <v>47.500375333333338</v>
      </c>
      <c r="AW5" s="20">
        <v>36.765880333333328</v>
      </c>
      <c r="AX5" s="20">
        <v>24.58953833333333</v>
      </c>
      <c r="AY5" s="20">
        <v>34.008505077818938</v>
      </c>
      <c r="AZ5" s="20">
        <v>48.370674197727183</v>
      </c>
      <c r="BA5" s="20">
        <v>49.486713054430993</v>
      </c>
      <c r="BB5" s="20">
        <v>29.122913864465588</v>
      </c>
      <c r="BC5" s="20">
        <v>38.53735228911016</v>
      </c>
      <c r="BD5" s="20">
        <v>55.232782057769256</v>
      </c>
      <c r="BE5" s="20">
        <v>62.20519190016666</v>
      </c>
      <c r="BF5" s="20">
        <v>63.750176985166668</v>
      </c>
      <c r="BG5" s="20">
        <v>60.669095866166664</v>
      </c>
      <c r="BH5" s="20">
        <v>63.796489416666674</v>
      </c>
      <c r="BI5" s="20">
        <v>45.439319012166663</v>
      </c>
      <c r="BJ5" s="20">
        <v>34.191546514666669</v>
      </c>
      <c r="BK5" s="20">
        <v>51.351374704485607</v>
      </c>
      <c r="BL5" s="20">
        <v>47.503481664393846</v>
      </c>
      <c r="BM5" s="20">
        <v>46.479932721097661</v>
      </c>
      <c r="BN5" s="20">
        <v>53.647757531132257</v>
      </c>
      <c r="BO5" s="20">
        <v>53.687903000000006</v>
      </c>
      <c r="BP5" s="20">
        <v>55.880250999999994</v>
      </c>
      <c r="BQ5" s="20">
        <v>63.584637000000001</v>
      </c>
      <c r="BR5" s="20">
        <v>69.709215999999998</v>
      </c>
      <c r="BS5" s="20">
        <v>66.456012000000001</v>
      </c>
      <c r="BT5" s="20">
        <v>61.132149999999996</v>
      </c>
      <c r="BU5" s="20">
        <v>51.653240999999994</v>
      </c>
      <c r="BV5" s="20">
        <v>61.352103999999997</v>
      </c>
      <c r="BW5" s="20">
        <v>45.509320000000002</v>
      </c>
      <c r="BX5" s="20">
        <v>41.448785000000001</v>
      </c>
      <c r="BY5" s="20">
        <v>33.362782000000003</v>
      </c>
      <c r="BZ5" s="20">
        <v>25.198441169999995</v>
      </c>
      <c r="CA5" s="20">
        <v>32.556550000000001</v>
      </c>
      <c r="CB5" s="20">
        <v>39.597050000000003</v>
      </c>
      <c r="CC5" s="20">
        <v>38.463802000000001</v>
      </c>
      <c r="CD5" s="20">
        <v>51.943108999999993</v>
      </c>
      <c r="CE5" s="20">
        <v>44.630099999999999</v>
      </c>
      <c r="CF5" s="20">
        <v>27.850259000000001</v>
      </c>
      <c r="CG5" s="20">
        <v>26.672867</v>
      </c>
      <c r="CH5" s="20">
        <v>51.177334000000002</v>
      </c>
      <c r="CI5" s="20">
        <v>40.094111999999996</v>
      </c>
      <c r="CJ5" s="20">
        <v>44.236873000000003</v>
      </c>
      <c r="CK5" s="20">
        <v>31.519534999999998</v>
      </c>
      <c r="CL5" s="20">
        <v>29.740631999999998</v>
      </c>
      <c r="CM5" s="20">
        <v>47.819752999999999</v>
      </c>
      <c r="CN5" s="20">
        <v>65.376000000000005</v>
      </c>
      <c r="CO5" s="20">
        <v>59.082999999999998</v>
      </c>
      <c r="CP5" s="20">
        <v>56.044752000000003</v>
      </c>
      <c r="CQ5" s="20">
        <v>51.533999999999992</v>
      </c>
      <c r="CR5" s="20">
        <v>28.715999999999998</v>
      </c>
      <c r="CS5" s="20">
        <v>38.973210999999999</v>
      </c>
      <c r="CT5" s="20">
        <v>45.325412</v>
      </c>
      <c r="CU5" s="20">
        <v>36.137395999999995</v>
      </c>
      <c r="CV5" s="20">
        <v>31.948709999999998</v>
      </c>
      <c r="CW5" s="20">
        <v>29.212338000000003</v>
      </c>
      <c r="CX5" s="20">
        <v>25.220777999999999</v>
      </c>
      <c r="CY5" s="20">
        <v>35.847707</v>
      </c>
      <c r="CZ5" s="20">
        <v>39.437243000000002</v>
      </c>
      <c r="DA5" s="20">
        <v>42.864448000000003</v>
      </c>
      <c r="DB5" s="20">
        <v>39.253378999999995</v>
      </c>
      <c r="DC5" s="20">
        <v>43.003156000000004</v>
      </c>
      <c r="DD5" s="20">
        <v>38.468426000000001</v>
      </c>
      <c r="DE5" s="20">
        <v>32.435825999999999</v>
      </c>
      <c r="DF5" s="20">
        <v>38.687042000000005</v>
      </c>
      <c r="DG5" s="20">
        <v>35.063614000000001</v>
      </c>
      <c r="DH5" s="20">
        <v>27.832303</v>
      </c>
      <c r="DI5" s="20">
        <v>31.061474000000004</v>
      </c>
      <c r="DJ5" s="20">
        <v>28.888858999999997</v>
      </c>
      <c r="DK5" s="20">
        <v>42.250881</v>
      </c>
      <c r="DL5" s="20">
        <v>30.995000000000001</v>
      </c>
      <c r="DM5" s="20">
        <v>41.914947000000005</v>
      </c>
      <c r="DN5" s="20">
        <v>40.504072000000008</v>
      </c>
      <c r="DO5" s="20">
        <v>38.297712999999995</v>
      </c>
      <c r="DP5" s="20">
        <v>39.476999999999997</v>
      </c>
      <c r="DQ5" s="20">
        <v>40.218000000000004</v>
      </c>
      <c r="DR5" s="20">
        <v>35.183</v>
      </c>
      <c r="DS5" s="20">
        <v>37.005392999999998</v>
      </c>
      <c r="DT5" s="20">
        <v>42.024695730000005</v>
      </c>
      <c r="DU5" s="20">
        <v>34.415886999999998</v>
      </c>
      <c r="DV5" s="20">
        <v>34.333499999999994</v>
      </c>
      <c r="DW5" s="20">
        <v>34.827889999999996</v>
      </c>
      <c r="DX5" s="20">
        <v>38.717040000000004</v>
      </c>
      <c r="DY5" s="20">
        <v>42.571466000000001</v>
      </c>
      <c r="DZ5" s="20">
        <v>37.758769999999998</v>
      </c>
      <c r="EA5" s="20">
        <v>47.272214690000006</v>
      </c>
      <c r="EB5" s="20">
        <v>39.880789999999998</v>
      </c>
      <c r="EC5" s="20">
        <v>39.282789999999999</v>
      </c>
      <c r="ED5" s="20">
        <v>41.951352</v>
      </c>
      <c r="EE5" s="20">
        <v>40.379251000000004</v>
      </c>
      <c r="EF5" s="20">
        <v>36.842226999999994</v>
      </c>
      <c r="EG5" s="20">
        <v>35.825924999999998</v>
      </c>
      <c r="EH5" s="20">
        <v>41.451409999999996</v>
      </c>
      <c r="EI5" s="20">
        <v>38.980270000000004</v>
      </c>
      <c r="EJ5" s="20">
        <v>35.973479000000005</v>
      </c>
      <c r="EK5" s="20">
        <v>52.854942970347224</v>
      </c>
      <c r="EL5" s="20">
        <v>48.586699931535072</v>
      </c>
      <c r="EM5" s="20">
        <v>44.7623627097324</v>
      </c>
      <c r="EN5" s="20">
        <v>43.18657086129322</v>
      </c>
      <c r="EO5" s="20">
        <v>42.478157270994181</v>
      </c>
      <c r="EP5" s="20">
        <v>45.018017197532551</v>
      </c>
      <c r="EQ5" s="20">
        <v>47.230080706548769</v>
      </c>
      <c r="ER5" s="20">
        <v>47.55951844982259</v>
      </c>
      <c r="ES5" s="20">
        <v>57.531331668103256</v>
      </c>
      <c r="ET5" s="20">
        <v>52.190511807726502</v>
      </c>
      <c r="EU5" s="20">
        <v>42.857821740068694</v>
      </c>
      <c r="EV5" s="20">
        <v>47.961720466536178</v>
      </c>
      <c r="EW5" s="20">
        <v>70.202526918548614</v>
      </c>
      <c r="EX5" s="20">
        <v>60.340731152670429</v>
      </c>
      <c r="EY5" s="20">
        <v>70.896165168311512</v>
      </c>
      <c r="EZ5" s="20">
        <v>65.439763755657467</v>
      </c>
      <c r="FA5" s="20">
        <v>54.488018055024114</v>
      </c>
      <c r="FB5" s="20">
        <v>54.225237726021753</v>
      </c>
      <c r="FC5" s="20">
        <v>63.709220370143555</v>
      </c>
      <c r="FD5" s="20">
        <v>64.580506817834944</v>
      </c>
      <c r="FE5" s="20">
        <v>57.372971513616513</v>
      </c>
      <c r="FF5" s="20">
        <v>58.436535310244835</v>
      </c>
      <c r="FG5" s="20">
        <v>63.772673777072434</v>
      </c>
      <c r="FH5" s="20">
        <v>75.658941738404366</v>
      </c>
      <c r="FI5" s="20">
        <v>68.256931225938317</v>
      </c>
      <c r="FJ5" s="20">
        <v>73.436730440914033</v>
      </c>
      <c r="FK5" s="20">
        <v>82.662329509681143</v>
      </c>
      <c r="FL5" s="20">
        <v>89.746508414366048</v>
      </c>
      <c r="FM5" s="20">
        <v>95.313695041117896</v>
      </c>
      <c r="FN5" s="20">
        <v>85.273163141570038</v>
      </c>
      <c r="FO5" s="20">
        <v>82.570246370204515</v>
      </c>
      <c r="FP5" s="20">
        <v>84.325032266119862</v>
      </c>
      <c r="FQ5" s="20">
        <v>75.655020083163791</v>
      </c>
      <c r="FR5" s="20">
        <v>88.974893672352366</v>
      </c>
      <c r="FS5" s="20">
        <v>90.888046833729049</v>
      </c>
      <c r="FT5" s="20">
        <v>98.754979257746726</v>
      </c>
      <c r="FU5" s="20">
        <v>85.291858579999996</v>
      </c>
      <c r="FV5" s="20">
        <v>77.417826849999997</v>
      </c>
      <c r="FW5" s="20">
        <v>81.932789600000007</v>
      </c>
      <c r="FX5" s="20">
        <v>82.735706099999987</v>
      </c>
      <c r="FY5" s="20">
        <v>87.485345929999994</v>
      </c>
      <c r="FZ5" s="20">
        <v>102.77642076000001</v>
      </c>
      <c r="GA5" s="20">
        <v>100.25345935000001</v>
      </c>
      <c r="GB5" s="20">
        <v>103.98378636999999</v>
      </c>
      <c r="GC5" s="20">
        <v>101.66553751999999</v>
      </c>
      <c r="GD5" s="20">
        <v>108.03733704</v>
      </c>
      <c r="GE5" s="20">
        <v>114.37102983000001</v>
      </c>
      <c r="GF5" s="20">
        <v>129.92193514000002</v>
      </c>
      <c r="GG5" s="20">
        <v>133.87619772276</v>
      </c>
      <c r="GH5" s="20">
        <v>135.70297001904001</v>
      </c>
      <c r="GI5" s="20">
        <v>149.59605227464002</v>
      </c>
      <c r="GJ5" s="20">
        <v>114.64279786195999</v>
      </c>
      <c r="GK5" s="20">
        <v>140.10468910311999</v>
      </c>
      <c r="GL5" s="20">
        <v>134.18651908524001</v>
      </c>
      <c r="GM5" s="20">
        <v>135.3371922374001</v>
      </c>
      <c r="GN5" s="20">
        <v>146.59691141004757</v>
      </c>
      <c r="GO5" s="20">
        <v>133.44598455701384</v>
      </c>
      <c r="GP5" s="20">
        <v>146.71586546886402</v>
      </c>
      <c r="GQ5" s="20">
        <v>181.47991088784408</v>
      </c>
      <c r="GR5" s="20">
        <v>213.28406776816288</v>
      </c>
      <c r="GS5" s="20">
        <v>180.62810172491308</v>
      </c>
      <c r="GT5" s="20">
        <v>174.67289666886685</v>
      </c>
      <c r="GU5" s="20">
        <v>184.73700143120612</v>
      </c>
      <c r="GV5" s="20">
        <v>181.12727448019092</v>
      </c>
      <c r="GW5" s="20">
        <v>194.40101832026778</v>
      </c>
      <c r="GX5" s="20">
        <v>195.67797853689206</v>
      </c>
      <c r="GY5" s="20">
        <v>214.89508266260805</v>
      </c>
      <c r="GZ5" s="20">
        <v>196.32765799819077</v>
      </c>
      <c r="HA5" s="20">
        <v>166.09311677686588</v>
      </c>
      <c r="HB5" s="20">
        <v>179.9559751154269</v>
      </c>
      <c r="HC5" s="20">
        <v>180.61099590413639</v>
      </c>
      <c r="HD5" s="20">
        <v>158.5016437168839</v>
      </c>
      <c r="HE5" s="20">
        <v>185.64619829016007</v>
      </c>
      <c r="HF5" s="20">
        <v>188.54430253285008</v>
      </c>
      <c r="HG5" s="20">
        <v>189.7920273803899</v>
      </c>
      <c r="HH5" s="20">
        <v>193.49250373952009</v>
      </c>
      <c r="HI5" s="20">
        <v>186.91564808061989</v>
      </c>
      <c r="HJ5" s="20">
        <v>175.62144810986013</v>
      </c>
      <c r="HK5" s="20">
        <v>186.31387543506997</v>
      </c>
      <c r="HL5" s="20">
        <v>191.38512537077025</v>
      </c>
      <c r="HM5" s="20">
        <v>181.41540211106013</v>
      </c>
      <c r="HN5" s="20">
        <v>205.58368942998999</v>
      </c>
      <c r="HO5" s="20">
        <v>204.73501982868001</v>
      </c>
      <c r="HP5" s="20">
        <v>237.11675403055014</v>
      </c>
      <c r="HQ5" s="20">
        <v>200.27209941499711</v>
      </c>
      <c r="HR5" s="20">
        <v>188.45198971299828</v>
      </c>
      <c r="HS5" s="20">
        <v>198.66964229869032</v>
      </c>
      <c r="HT5" s="20">
        <v>177.15894344328706</v>
      </c>
      <c r="HU5" s="20">
        <v>176.14854450864215</v>
      </c>
      <c r="HV5" s="20">
        <v>170.04660996493243</v>
      </c>
      <c r="HW5" s="20">
        <v>159.85459149961119</v>
      </c>
      <c r="HX5" s="20">
        <v>186.60869966510933</v>
      </c>
      <c r="HY5" s="20">
        <v>157.92090147954528</v>
      </c>
      <c r="HZ5" s="20">
        <v>171.28753661036865</v>
      </c>
      <c r="IA5" s="20">
        <v>185.11132232</v>
      </c>
      <c r="IB5" s="20">
        <v>192.44318960999999</v>
      </c>
      <c r="IC5" s="20">
        <v>194.34593810999985</v>
      </c>
      <c r="ID5" s="20">
        <v>202.62152252000021</v>
      </c>
      <c r="IE5" s="20">
        <v>216.72333700999951</v>
      </c>
      <c r="IF5" s="20">
        <v>188.05794024739754</v>
      </c>
      <c r="IG5" s="20">
        <v>216.84022898030986</v>
      </c>
      <c r="IH5" s="20">
        <v>225.9552109199997</v>
      </c>
      <c r="II5" s="20">
        <v>224.12005515999994</v>
      </c>
      <c r="IJ5" s="20">
        <v>221.24590010999975</v>
      </c>
      <c r="IK5" s="20">
        <v>203.58579842000012</v>
      </c>
      <c r="IL5" s="20">
        <v>193.1877273000004</v>
      </c>
      <c r="IM5" s="20">
        <v>208.27440370000059</v>
      </c>
      <c r="IN5" s="20">
        <v>224.16858016000117</v>
      </c>
      <c r="IO5" s="20">
        <v>217.38730063000017</v>
      </c>
      <c r="IP5" s="20">
        <v>225.3181905899994</v>
      </c>
      <c r="IQ5" s="20">
        <v>238.43401100000008</v>
      </c>
      <c r="IR5" s="20">
        <v>219.05699499813454</v>
      </c>
      <c r="IS5" s="20">
        <v>245.0635692499996</v>
      </c>
      <c r="IT5" s="20">
        <v>247.58880951999987</v>
      </c>
      <c r="IU5" s="20">
        <v>245.16785369000067</v>
      </c>
      <c r="IV5" s="20">
        <v>242.40478301000013</v>
      </c>
      <c r="IW5" s="20">
        <v>231.77931183000013</v>
      </c>
      <c r="IX5" s="20">
        <v>227.62583490550037</v>
      </c>
      <c r="IY5" s="20">
        <v>242.8608366800006</v>
      </c>
      <c r="IZ5" s="20">
        <v>227.79338068000078</v>
      </c>
      <c r="JA5" s="20">
        <v>256.1380272500005</v>
      </c>
      <c r="JB5" s="20">
        <v>262.05153225000049</v>
      </c>
      <c r="JC5" s="20">
        <v>240.30386140999968</v>
      </c>
      <c r="JD5" s="20">
        <v>248.56452768000008</v>
      </c>
      <c r="JE5" s="20">
        <v>264.39052803000027</v>
      </c>
      <c r="JF5" s="20">
        <v>223.02530949000027</v>
      </c>
      <c r="JG5" s="20">
        <v>231.47216019053499</v>
      </c>
      <c r="JH5" s="20">
        <v>227.26050998107004</v>
      </c>
      <c r="JI5" s="20">
        <v>219.80161937891998</v>
      </c>
      <c r="JJ5" s="20">
        <v>221.37953336310139</v>
      </c>
      <c r="JK5" s="20">
        <v>216.67959932683002</v>
      </c>
      <c r="JL5" s="20">
        <v>217.64753123999958</v>
      </c>
      <c r="JM5" s="20">
        <v>233.50441882373428</v>
      </c>
      <c r="JN5" s="20">
        <v>228.25963004080597</v>
      </c>
      <c r="JO5" s="20">
        <v>236.55588760956743</v>
      </c>
      <c r="JP5" s="20">
        <v>223.50853518168063</v>
      </c>
      <c r="JQ5" s="20">
        <v>235.48163171886142</v>
      </c>
      <c r="JR5" s="20">
        <v>214.77801268876937</v>
      </c>
      <c r="JS5" s="20">
        <v>219.469359236797</v>
      </c>
      <c r="JT5" s="20">
        <v>211.6657360400456</v>
      </c>
      <c r="JU5" s="20">
        <v>214.64806234385989</v>
      </c>
      <c r="JV5" s="20">
        <v>233.98723199492582</v>
      </c>
      <c r="JW5" s="20">
        <v>235.58074272428951</v>
      </c>
      <c r="JX5" s="20">
        <v>237.33388434106706</v>
      </c>
      <c r="JY5" s="20">
        <v>219.56557344297735</v>
      </c>
      <c r="JZ5" s="20">
        <v>224.08858250930214</v>
      </c>
      <c r="KA5" s="20">
        <v>252.46857138678584</v>
      </c>
      <c r="KB5" s="20">
        <v>224.04753839466051</v>
      </c>
      <c r="KC5" s="20">
        <v>225.33622609720419</v>
      </c>
      <c r="KD5" s="20">
        <v>240.17757191259366</v>
      </c>
      <c r="KE5" s="20">
        <v>220.19476012361019</v>
      </c>
      <c r="KF5" s="20">
        <v>216.69445318701594</v>
      </c>
      <c r="KG5" s="20">
        <v>208.15185913269261</v>
      </c>
      <c r="KH5" s="20">
        <v>183.42295604863847</v>
      </c>
      <c r="KI5" s="20">
        <v>211.43530056651014</v>
      </c>
      <c r="KJ5" s="20">
        <v>241.6027740018724</v>
      </c>
      <c r="KK5" s="20">
        <v>236.26862383076167</v>
      </c>
      <c r="KL5" s="20">
        <v>224.63776554081031</v>
      </c>
      <c r="KM5" s="20">
        <v>238.62128031199191</v>
      </c>
      <c r="KN5" s="20">
        <v>241.4123687907327</v>
      </c>
      <c r="KO5" s="20">
        <v>227.57499742421462</v>
      </c>
      <c r="KP5" s="20">
        <v>237.81134168600406</v>
      </c>
      <c r="KQ5" s="20">
        <v>222.54322122346309</v>
      </c>
      <c r="KR5" s="20">
        <v>226.62452518616917</v>
      </c>
      <c r="KS5" s="20">
        <v>227.94438021443787</v>
      </c>
      <c r="KT5" s="20">
        <v>248.95314782173367</v>
      </c>
      <c r="KU5" s="20">
        <v>295.88521758939879</v>
      </c>
      <c r="KV5" s="20">
        <v>292.96990125493539</v>
      </c>
      <c r="KW5" s="20">
        <v>263.28964667930717</v>
      </c>
      <c r="KX5" s="20">
        <v>248.86889358394771</v>
      </c>
      <c r="KY5" s="20">
        <v>266.68347913761806</v>
      </c>
      <c r="KZ5" s="20">
        <v>256.61876387623732</v>
      </c>
      <c r="LA5" s="20">
        <v>351.73062553352133</v>
      </c>
      <c r="LB5" s="20">
        <v>371.97849141152051</v>
      </c>
      <c r="LC5" s="20">
        <v>272.12229272199227</v>
      </c>
      <c r="LD5" s="20">
        <v>259.47250478651324</v>
      </c>
      <c r="LE5" s="20">
        <v>255.12037396565802</v>
      </c>
      <c r="LF5" s="20">
        <v>285.94813501708285</v>
      </c>
      <c r="LG5" s="20">
        <v>301.9086636181737</v>
      </c>
      <c r="LH5" s="20">
        <v>316.16910458874423</v>
      </c>
      <c r="LI5" s="20">
        <v>358.74235022296932</v>
      </c>
      <c r="LJ5" s="20">
        <v>300.84069942856553</v>
      </c>
      <c r="LK5" s="20">
        <v>305.56779438693167</v>
      </c>
      <c r="LL5" s="20">
        <v>259.57966359499358</v>
      </c>
      <c r="LM5" s="20">
        <v>324.9146916553085</v>
      </c>
      <c r="LN5" s="20">
        <v>290.87715284482556</v>
      </c>
      <c r="LO5" s="20">
        <v>284.54515682757983</v>
      </c>
      <c r="LP5" s="20">
        <v>293.99291531503985</v>
      </c>
      <c r="LQ5" s="20">
        <v>293.93768599390341</v>
      </c>
      <c r="LR5" s="20">
        <v>325.15986466336011</v>
      </c>
      <c r="LS5" s="20">
        <v>295.52683305341407</v>
      </c>
      <c r="LT5" s="20">
        <v>302.49751639730982</v>
      </c>
      <c r="LU5" s="20">
        <v>305.86045072001372</v>
      </c>
      <c r="LV5" s="20">
        <v>296.30019351282078</v>
      </c>
      <c r="LW5" s="20">
        <v>603.93897182416049</v>
      </c>
      <c r="LX5" s="20">
        <v>313.01247623533072</v>
      </c>
      <c r="LY5" s="20">
        <v>349.60815018627312</v>
      </c>
      <c r="LZ5" s="20">
        <v>298.02830255605949</v>
      </c>
      <c r="MA5" s="20">
        <v>322.05217481031002</v>
      </c>
      <c r="MB5" s="20">
        <v>321.4079760265509</v>
      </c>
      <c r="MC5" s="20">
        <v>296.72880170718008</v>
      </c>
      <c r="MD5" s="20">
        <v>313.60151440111889</v>
      </c>
      <c r="ME5" s="20">
        <v>338.18931881029005</v>
      </c>
      <c r="MF5" s="20">
        <v>336.91780398426442</v>
      </c>
      <c r="MG5" s="20">
        <v>393.31031561001862</v>
      </c>
      <c r="MH5" s="20">
        <v>349.78461844506671</v>
      </c>
      <c r="MI5" s="20">
        <v>299.10638949389158</v>
      </c>
      <c r="MJ5" s="20">
        <v>207.04997873705398</v>
      </c>
      <c r="MK5" s="20">
        <v>290.88178324247855</v>
      </c>
      <c r="ML5" s="20">
        <v>338.06311729840246</v>
      </c>
      <c r="MM5" s="20">
        <v>434.94704520217709</v>
      </c>
      <c r="MN5" s="20">
        <v>433.96401773719373</v>
      </c>
      <c r="MO5" s="20">
        <v>441.77787859252476</v>
      </c>
      <c r="MP5" s="20">
        <v>396.30824397583979</v>
      </c>
      <c r="MQ5" s="20">
        <v>420.57928339897046</v>
      </c>
      <c r="MR5" s="20">
        <v>455.52273672181161</v>
      </c>
      <c r="MS5" s="20">
        <v>406.8387774433931</v>
      </c>
      <c r="MT5" s="20">
        <v>453.92052049669252</v>
      </c>
      <c r="MU5" s="20">
        <v>454.71559173214609</v>
      </c>
      <c r="MV5" s="20">
        <v>441.83974601186958</v>
      </c>
      <c r="MW5" s="20">
        <v>481.14907955725619</v>
      </c>
      <c r="MX5" s="20">
        <v>457.16810638413926</v>
      </c>
      <c r="MY5" s="20">
        <v>306.96912536179332</v>
      </c>
      <c r="MZ5" s="20">
        <v>290.77305745086556</v>
      </c>
      <c r="NA5" s="20">
        <v>286.96792193791691</v>
      </c>
      <c r="NB5" s="20">
        <v>286.39265427749513</v>
      </c>
      <c r="NC5" s="20">
        <v>304.15428950193836</v>
      </c>
      <c r="ND5" s="20">
        <v>322.9649971285944</v>
      </c>
      <c r="NE5" s="20">
        <v>291.16555152587307</v>
      </c>
      <c r="NF5" s="20">
        <v>328.74466570047343</v>
      </c>
      <c r="NG5" s="20">
        <v>363.74389789390455</v>
      </c>
      <c r="NH5" s="20">
        <v>338.34273738987474</v>
      </c>
      <c r="NI5" s="20">
        <v>351.23238584238345</v>
      </c>
      <c r="NJ5" s="20">
        <v>365.12768928807361</v>
      </c>
      <c r="NK5" s="20">
        <v>343.29981145009793</v>
      </c>
      <c r="NL5" s="20">
        <v>507.97098618870399</v>
      </c>
      <c r="NM5" s="20">
        <v>327.28383838343575</v>
      </c>
      <c r="NN5" s="20">
        <v>350.99065741168272</v>
      </c>
      <c r="NO5" s="20">
        <v>335.77372991743823</v>
      </c>
      <c r="NP5" s="20">
        <v>371.81475453292717</v>
      </c>
      <c r="NQ5" s="20">
        <v>428.59442187999571</v>
      </c>
      <c r="NR5" s="20">
        <v>359.87905096999953</v>
      </c>
      <c r="NS5" s="20">
        <v>674.51734801999896</v>
      </c>
      <c r="NT5" s="20">
        <v>528.15602149999881</v>
      </c>
      <c r="NU5" s="20">
        <v>582.27024727999776</v>
      </c>
      <c r="NV5" s="20">
        <v>585.68372126999691</v>
      </c>
      <c r="NW5" s="20">
        <v>559.58246717999691</v>
      </c>
      <c r="NX5" s="20">
        <v>685.07518527999991</v>
      </c>
      <c r="NY5" s="20">
        <v>613.04246368000315</v>
      </c>
      <c r="NZ5" s="20">
        <v>659.17368615999715</v>
      </c>
      <c r="OA5" s="20">
        <v>581.89359987000296</v>
      </c>
      <c r="OB5" s="20">
        <v>621.5885343900004</v>
      </c>
      <c r="OC5" s="20">
        <v>518.70841406895249</v>
      </c>
      <c r="OD5" s="20">
        <v>651.5939399000672</v>
      </c>
      <c r="OE5" s="20">
        <v>691.4795069303874</v>
      </c>
      <c r="OF5" s="20">
        <v>657.85373861040171</v>
      </c>
      <c r="OG5" s="20">
        <v>876.4045810206884</v>
      </c>
      <c r="OH5" s="20">
        <v>702.4614183770459</v>
      </c>
      <c r="OI5" s="20">
        <v>812.69030309091124</v>
      </c>
      <c r="OJ5" s="20">
        <v>831.26725338436972</v>
      </c>
      <c r="OK5" s="20">
        <v>697.60248219270204</v>
      </c>
      <c r="OL5" s="20">
        <v>769.61566318331643</v>
      </c>
      <c r="OM5" s="20">
        <v>698.45879506320932</v>
      </c>
      <c r="ON5" s="20">
        <v>760.30580208995377</v>
      </c>
      <c r="OO5" s="20">
        <v>867.02318521131781</v>
      </c>
      <c r="OP5" s="20">
        <v>855.08608972152729</v>
      </c>
      <c r="OQ5" s="20">
        <v>992.97786607083435</v>
      </c>
      <c r="OR5" s="20">
        <v>1126.9303802530444</v>
      </c>
      <c r="OS5" s="20">
        <v>1192.8699625582908</v>
      </c>
      <c r="OT5" s="20">
        <v>1156.7959707881143</v>
      </c>
      <c r="OU5" s="20">
        <v>1274.2755508943178</v>
      </c>
      <c r="OV5" s="20">
        <v>1061.2674871143972</v>
      </c>
      <c r="OW5" s="20">
        <v>962.05531207755519</v>
      </c>
      <c r="OX5" s="20">
        <v>1502.5473709265996</v>
      </c>
      <c r="OY5" s="20">
        <v>1222.0380972515657</v>
      </c>
      <c r="OZ5" s="20">
        <v>1443.2668011804783</v>
      </c>
      <c r="PA5" s="20">
        <v>1445.998737109998</v>
      </c>
      <c r="PB5" s="20">
        <v>1367.711979715802</v>
      </c>
      <c r="PC5" s="20">
        <v>1421.2356046113036</v>
      </c>
      <c r="PD5" s="20">
        <v>1418.2615309277169</v>
      </c>
      <c r="PE5" s="20">
        <v>1350.5699064178189</v>
      </c>
      <c r="PF5" s="20">
        <v>1287.4368314195642</v>
      </c>
      <c r="PG5" s="20">
        <v>1401.6936181829826</v>
      </c>
      <c r="PH5" s="20">
        <v>1492.0879035632245</v>
      </c>
    </row>
    <row r="6" spans="1:424" s="23" customFormat="1" x14ac:dyDescent="0.3">
      <c r="A6" s="21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</row>
    <row r="7" spans="1:424" x14ac:dyDescent="0.3">
      <c r="A7" s="15" t="s">
        <v>1</v>
      </c>
      <c r="B7" s="1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>
        <v>5.2690000000000001</v>
      </c>
      <c r="AB7" s="20">
        <v>9.9140000000000015</v>
      </c>
      <c r="AC7" s="20">
        <v>12.922000000000001</v>
      </c>
      <c r="AD7" s="20">
        <v>4.8179999999999996</v>
      </c>
      <c r="AE7" s="20">
        <v>5.6349999999999998</v>
      </c>
      <c r="AF7" s="20">
        <v>7.9793870000000009</v>
      </c>
      <c r="AG7" s="20">
        <v>14.909644869999999</v>
      </c>
      <c r="AH7" s="20">
        <v>20.465606999999999</v>
      </c>
      <c r="AI7" s="20">
        <v>25.34685</v>
      </c>
      <c r="AJ7" s="20">
        <v>26.1294</v>
      </c>
      <c r="AK7" s="20">
        <v>25.836389</v>
      </c>
      <c r="AL7" s="20">
        <v>20.748282</v>
      </c>
      <c r="AM7" s="20">
        <v>44.539177000000002</v>
      </c>
      <c r="AN7" s="20">
        <v>28.529699999999998</v>
      </c>
      <c r="AO7" s="20">
        <v>48.712214000000003</v>
      </c>
      <c r="AP7" s="20">
        <v>30.341035999999999</v>
      </c>
      <c r="AQ7" s="20">
        <v>30.799918000000002</v>
      </c>
      <c r="AR7" s="20">
        <v>40.547252999999998</v>
      </c>
      <c r="AS7" s="20">
        <v>49.765999999999998</v>
      </c>
      <c r="AT7" s="20">
        <v>48.704999999999998</v>
      </c>
      <c r="AU7" s="20">
        <v>54.906999999999996</v>
      </c>
      <c r="AV7" s="20">
        <v>38.417000000000002</v>
      </c>
      <c r="AW7" s="20">
        <v>26.08</v>
      </c>
      <c r="AX7" s="20">
        <v>15.289</v>
      </c>
      <c r="AY7" s="20">
        <v>23.919525</v>
      </c>
      <c r="AZ7" s="20">
        <v>36.486027999999997</v>
      </c>
      <c r="BA7" s="20">
        <v>37.383825999999999</v>
      </c>
      <c r="BB7" s="20">
        <v>20.710142000000001</v>
      </c>
      <c r="BC7" s="20">
        <v>26.931256000000001</v>
      </c>
      <c r="BD7" s="20">
        <v>40.409669999999998</v>
      </c>
      <c r="BE7" s="20">
        <v>50.182561999999997</v>
      </c>
      <c r="BF7" s="20">
        <v>47.228459000000001</v>
      </c>
      <c r="BG7" s="20">
        <v>40.610529999999997</v>
      </c>
      <c r="BH7" s="20">
        <v>36.698503000000002</v>
      </c>
      <c r="BI7" s="20">
        <v>26.442509999999999</v>
      </c>
      <c r="BJ7" s="20">
        <v>17.366032000000001</v>
      </c>
      <c r="BK7" s="20">
        <v>24.206758000000001</v>
      </c>
      <c r="BL7" s="20">
        <v>27.502244999999998</v>
      </c>
      <c r="BM7" s="20">
        <v>30.627490999999999</v>
      </c>
      <c r="BN7" s="20">
        <v>26.809811</v>
      </c>
      <c r="BO7" s="20">
        <v>32.569982000000003</v>
      </c>
      <c r="BP7" s="20">
        <v>35.847161999999997</v>
      </c>
      <c r="BQ7" s="20">
        <v>38.555</v>
      </c>
      <c r="BR7" s="20">
        <v>39.816569999999999</v>
      </c>
      <c r="BS7" s="20">
        <v>30.51857</v>
      </c>
      <c r="BT7" s="20">
        <v>25.94</v>
      </c>
      <c r="BU7" s="20">
        <v>21.574999999999999</v>
      </c>
      <c r="BV7" s="20">
        <v>31.651</v>
      </c>
      <c r="BW7" s="20">
        <v>31.533338000000001</v>
      </c>
      <c r="BX7" s="20">
        <v>21.7928</v>
      </c>
      <c r="BY7" s="20">
        <v>18.541663</v>
      </c>
      <c r="BZ7" s="20">
        <v>12.1396</v>
      </c>
      <c r="CA7" s="20">
        <v>16.0655</v>
      </c>
      <c r="CB7" s="20">
        <v>22.231000000000002</v>
      </c>
      <c r="CC7" s="20">
        <v>26.024999999999999</v>
      </c>
      <c r="CD7" s="20">
        <v>33.092219999999998</v>
      </c>
      <c r="CE7" s="20">
        <v>24.234999999999999</v>
      </c>
      <c r="CF7" s="20">
        <v>14.306151</v>
      </c>
      <c r="CG7" s="20">
        <v>15.465999999999999</v>
      </c>
      <c r="CH7" s="20">
        <v>33.43</v>
      </c>
      <c r="CI7" s="20">
        <v>9.6775120000000001</v>
      </c>
      <c r="CJ7" s="20">
        <v>28.48</v>
      </c>
      <c r="CK7" s="20">
        <v>16.689499999999999</v>
      </c>
      <c r="CL7" s="20">
        <v>8.4579760000000004</v>
      </c>
      <c r="CM7" s="20">
        <v>20.661000000000001</v>
      </c>
      <c r="CN7" s="20">
        <v>40.51</v>
      </c>
      <c r="CO7" s="20">
        <v>38.424999999999997</v>
      </c>
      <c r="CP7" s="20">
        <v>34.797752000000003</v>
      </c>
      <c r="CQ7" s="20">
        <v>23.626999999999999</v>
      </c>
      <c r="CR7" s="20">
        <v>13.446</v>
      </c>
      <c r="CS7" s="20">
        <v>19.360211</v>
      </c>
      <c r="CT7" s="20">
        <v>28.666412000000001</v>
      </c>
      <c r="CU7" s="20">
        <v>21.747</v>
      </c>
      <c r="CV7" s="20">
        <v>19.113</v>
      </c>
      <c r="CW7" s="20">
        <v>13.365</v>
      </c>
      <c r="CX7" s="20">
        <v>13.502445</v>
      </c>
      <c r="CY7" s="20">
        <v>24.827299</v>
      </c>
      <c r="CZ7" s="20">
        <v>23.471243000000001</v>
      </c>
      <c r="DA7" s="20">
        <v>20.663319000000001</v>
      </c>
      <c r="DB7" s="20">
        <v>14.85158</v>
      </c>
      <c r="DC7" s="20">
        <v>10.088915999999999</v>
      </c>
      <c r="DD7" s="20">
        <v>5.25</v>
      </c>
      <c r="DE7" s="20">
        <v>7.6434550000000003</v>
      </c>
      <c r="DF7" s="20">
        <v>12.347</v>
      </c>
      <c r="DG7" s="20">
        <v>13.45</v>
      </c>
      <c r="DH7" s="20">
        <v>9.4663029999999999</v>
      </c>
      <c r="DI7" s="20">
        <v>9.2374740000000006</v>
      </c>
      <c r="DJ7" s="20">
        <v>5.5178589999999996</v>
      </c>
      <c r="DK7" s="20">
        <v>8.4218810000000008</v>
      </c>
      <c r="DL7" s="20">
        <v>8.4499999999999993</v>
      </c>
      <c r="DM7" s="20">
        <v>12.521947000000001</v>
      </c>
      <c r="DN7" s="20">
        <v>11.347072000000001</v>
      </c>
      <c r="DO7" s="20">
        <v>8.1</v>
      </c>
      <c r="DP7" s="20">
        <v>6.8810000000000002</v>
      </c>
      <c r="DQ7" s="20">
        <v>7.4939999999999998</v>
      </c>
      <c r="DR7" s="20">
        <v>8.7560000000000002</v>
      </c>
      <c r="DS7" s="20">
        <v>10.101963</v>
      </c>
      <c r="DT7" s="20">
        <v>9.6329840000000004</v>
      </c>
      <c r="DU7" s="20">
        <v>7.5944269999999996</v>
      </c>
      <c r="DV7" s="20">
        <v>4.05</v>
      </c>
      <c r="DW7" s="20">
        <v>4.0999999999999996</v>
      </c>
      <c r="DX7" s="20">
        <v>7.05</v>
      </c>
      <c r="DY7" s="20">
        <v>7.98</v>
      </c>
      <c r="DZ7" s="20">
        <v>6.88</v>
      </c>
      <c r="EA7" s="20">
        <v>6.7052529999999999</v>
      </c>
      <c r="EB7" s="20">
        <v>5.8360000000000003</v>
      </c>
      <c r="EC7" s="20">
        <v>5.6459999999999999</v>
      </c>
      <c r="ED7" s="20">
        <v>9.6775120000000001</v>
      </c>
      <c r="EE7" s="20">
        <v>11.567850999999999</v>
      </c>
      <c r="EF7" s="20">
        <v>7.5927769999999999</v>
      </c>
      <c r="EG7" s="20">
        <v>6.823385</v>
      </c>
      <c r="EH7" s="20">
        <v>7.0949999999999998</v>
      </c>
      <c r="EI7" s="20">
        <v>9.5210000000000008</v>
      </c>
      <c r="EJ7" s="20">
        <v>11.31</v>
      </c>
      <c r="EK7" s="20">
        <v>12.574972000000001</v>
      </c>
      <c r="EL7" s="20">
        <v>10.435632999999999</v>
      </c>
      <c r="EM7" s="20">
        <v>6.8451649999999997</v>
      </c>
      <c r="EN7" s="20">
        <v>4.7960450000000003</v>
      </c>
      <c r="EO7" s="20">
        <v>6.94</v>
      </c>
      <c r="EP7" s="20">
        <v>9.9712689999999995</v>
      </c>
      <c r="EQ7" s="20">
        <v>11.161549000000001</v>
      </c>
      <c r="ER7" s="20">
        <v>7.905176</v>
      </c>
      <c r="ES7" s="20">
        <v>6.9316430000000002</v>
      </c>
      <c r="ET7" s="20">
        <v>5.5312359999999998</v>
      </c>
      <c r="EU7" s="20">
        <v>5.9728320000000004</v>
      </c>
      <c r="EV7" s="20">
        <v>10.043870999999999</v>
      </c>
      <c r="EW7" s="20">
        <v>13.391999999999999</v>
      </c>
      <c r="EX7" s="20">
        <v>11.215999999999999</v>
      </c>
      <c r="EY7" s="20">
        <v>11.920394</v>
      </c>
      <c r="EZ7" s="20">
        <v>8.7680000000000007</v>
      </c>
      <c r="FA7" s="20">
        <v>8.6174130000000009</v>
      </c>
      <c r="FB7" s="20">
        <v>12.668868</v>
      </c>
      <c r="FC7" s="20">
        <v>12.80508</v>
      </c>
      <c r="FD7" s="20">
        <v>7.8940000000000001</v>
      </c>
      <c r="FE7" s="20">
        <v>6.9376340000000001</v>
      </c>
      <c r="FF7" s="20">
        <v>8.2487209999999997</v>
      </c>
      <c r="FG7" s="20">
        <v>8.3014514399999992</v>
      </c>
      <c r="FH7" s="20">
        <v>12.369677100000001</v>
      </c>
      <c r="FI7" s="20">
        <v>11.450326</v>
      </c>
      <c r="FJ7" s="20">
        <v>12.390484000000001</v>
      </c>
      <c r="FK7" s="20">
        <v>13.932031</v>
      </c>
      <c r="FL7" s="20">
        <v>15.348000000000001</v>
      </c>
      <c r="FM7" s="20">
        <v>16.78</v>
      </c>
      <c r="FN7" s="20">
        <v>18.07</v>
      </c>
      <c r="FO7" s="20">
        <v>18.618507000000001</v>
      </c>
      <c r="FP7" s="20">
        <v>16.541893999999999</v>
      </c>
      <c r="FQ7" s="20">
        <v>10.032617</v>
      </c>
      <c r="FR7" s="20">
        <v>9.2810000000000006</v>
      </c>
      <c r="FS7" s="20">
        <v>14.407999999999999</v>
      </c>
      <c r="FT7" s="20">
        <v>14.836</v>
      </c>
      <c r="FU7" s="20">
        <v>19.606999999999999</v>
      </c>
      <c r="FV7" s="20">
        <v>16.114000000000001</v>
      </c>
      <c r="FW7" s="20">
        <v>14.673</v>
      </c>
      <c r="FX7" s="20">
        <v>13.744</v>
      </c>
      <c r="FY7" s="20">
        <v>10.967000000000001</v>
      </c>
      <c r="FZ7" s="20">
        <v>14.55</v>
      </c>
      <c r="GA7" s="20">
        <v>13.712</v>
      </c>
      <c r="GB7" s="20">
        <v>14.394</v>
      </c>
      <c r="GC7" s="20">
        <v>13.97</v>
      </c>
      <c r="GD7" s="20">
        <v>13.356999999999999</v>
      </c>
      <c r="GE7" s="20">
        <v>22.96</v>
      </c>
      <c r="GF7" s="20">
        <v>22.207999000000001</v>
      </c>
      <c r="GG7" s="20">
        <v>28.367743000000001</v>
      </c>
      <c r="GH7" s="20">
        <v>20.145786999999999</v>
      </c>
      <c r="GI7" s="20">
        <v>24.222000000000001</v>
      </c>
      <c r="GJ7" s="20">
        <v>12.955518</v>
      </c>
      <c r="GK7" s="20">
        <v>17.907</v>
      </c>
      <c r="GL7" s="20">
        <v>24.318777999999998</v>
      </c>
      <c r="GM7" s="20">
        <v>28.339099000000001</v>
      </c>
      <c r="GN7" s="20">
        <v>23.921182000000002</v>
      </c>
      <c r="GO7" s="20">
        <v>18.337886999999998</v>
      </c>
      <c r="GP7" s="20">
        <v>17.649992000000001</v>
      </c>
      <c r="GQ7" s="20">
        <v>21.000153000000001</v>
      </c>
      <c r="GR7" s="20">
        <v>29.484786</v>
      </c>
      <c r="GS7" s="20">
        <v>39.726999999999997</v>
      </c>
      <c r="GT7" s="20">
        <v>37.024999999999999</v>
      </c>
      <c r="GU7" s="20">
        <v>36.298000000000002</v>
      </c>
      <c r="GV7" s="20">
        <v>31.754999999999999</v>
      </c>
      <c r="GW7" s="20">
        <v>29.486999999999998</v>
      </c>
      <c r="GX7" s="20">
        <v>35.603999999999999</v>
      </c>
      <c r="GY7" s="20">
        <v>42.018000000000001</v>
      </c>
      <c r="GZ7" s="20">
        <v>41.571890000000003</v>
      </c>
      <c r="HA7" s="20">
        <v>26.792224000000001</v>
      </c>
      <c r="HB7" s="20">
        <v>21.003596000000002</v>
      </c>
      <c r="HC7" s="20">
        <v>27.597999999999999</v>
      </c>
      <c r="HD7" s="20">
        <v>29.240134999999999</v>
      </c>
      <c r="HE7" s="20">
        <v>30.728000000000002</v>
      </c>
      <c r="HF7" s="20">
        <v>31.204062</v>
      </c>
      <c r="HG7" s="20">
        <v>23.937999999999999</v>
      </c>
      <c r="HH7" s="20">
        <v>19.084</v>
      </c>
      <c r="HI7" s="20">
        <v>20.263999999999999</v>
      </c>
      <c r="HJ7" s="20">
        <v>23.210999999999999</v>
      </c>
      <c r="HK7" s="20">
        <v>23.395</v>
      </c>
      <c r="HL7" s="20">
        <v>23.577000000000002</v>
      </c>
      <c r="HM7" s="20">
        <v>18.300063999999999</v>
      </c>
      <c r="HN7" s="20">
        <v>18.644338999999999</v>
      </c>
      <c r="HO7" s="20">
        <v>22.097487000000001</v>
      </c>
      <c r="HP7" s="20">
        <v>25.765000000000001</v>
      </c>
      <c r="HQ7" s="20">
        <v>25.350999999999999</v>
      </c>
      <c r="HR7" s="20">
        <v>26.399000000000001</v>
      </c>
      <c r="HS7" s="20">
        <v>21.792000000000002</v>
      </c>
      <c r="HT7" s="20">
        <v>15.547000000000001</v>
      </c>
      <c r="HU7" s="20">
        <v>18.233000000000001</v>
      </c>
      <c r="HV7" s="20">
        <v>23.03</v>
      </c>
      <c r="HW7" s="20">
        <v>27.533999999999999</v>
      </c>
      <c r="HX7" s="20">
        <v>23.658999999999999</v>
      </c>
      <c r="HY7" s="20">
        <v>18.957000000000001</v>
      </c>
      <c r="HZ7" s="20">
        <v>23.3</v>
      </c>
      <c r="IA7" s="20">
        <v>32.143000000000001</v>
      </c>
      <c r="IB7" s="20">
        <v>28.692</v>
      </c>
      <c r="IC7" s="20">
        <v>29.981000000000002</v>
      </c>
      <c r="ID7" s="20">
        <v>27.832000000000001</v>
      </c>
      <c r="IE7" s="20">
        <v>34.102772999999999</v>
      </c>
      <c r="IF7" s="20">
        <v>26.873000000000001</v>
      </c>
      <c r="IG7" s="20">
        <v>40.022317000000001</v>
      </c>
      <c r="IH7" s="20">
        <v>57.947758</v>
      </c>
      <c r="II7" s="20">
        <v>54.629300999999998</v>
      </c>
      <c r="IJ7" s="20">
        <v>44.363391980000003</v>
      </c>
      <c r="IK7" s="20">
        <v>48.825274</v>
      </c>
      <c r="IL7" s="20">
        <v>30.454999999999998</v>
      </c>
      <c r="IM7" s="20">
        <v>34.660802990000001</v>
      </c>
      <c r="IN7" s="20">
        <v>36.968679999999999</v>
      </c>
      <c r="IO7" s="20">
        <v>33.707008999999999</v>
      </c>
      <c r="IP7" s="20">
        <v>36.163095009999999</v>
      </c>
      <c r="IQ7" s="20">
        <v>30.183</v>
      </c>
      <c r="IR7" s="20">
        <v>21.864582009999999</v>
      </c>
      <c r="IS7" s="20">
        <v>35.771563999999998</v>
      </c>
      <c r="IT7" s="20">
        <v>36.618850999999999</v>
      </c>
      <c r="IU7" s="20">
        <v>40.528135990000003</v>
      </c>
      <c r="IV7" s="20">
        <v>31.547706989999998</v>
      </c>
      <c r="IW7" s="20">
        <v>23.492244029999998</v>
      </c>
      <c r="IX7" s="20">
        <v>23.678820999999999</v>
      </c>
      <c r="IY7" s="20">
        <v>28.816703010000001</v>
      </c>
      <c r="IZ7" s="20">
        <v>30.13206701</v>
      </c>
      <c r="JA7" s="20">
        <v>42.62253699</v>
      </c>
      <c r="JB7" s="20">
        <v>42.289981009999998</v>
      </c>
      <c r="JC7" s="20">
        <v>38.041446989999997</v>
      </c>
      <c r="JD7" s="20">
        <v>30.501898000000001</v>
      </c>
      <c r="JE7" s="20">
        <v>48.267449059999997</v>
      </c>
      <c r="JF7" s="20">
        <v>42.769952009999997</v>
      </c>
      <c r="JG7" s="20">
        <v>45.074321009999998</v>
      </c>
      <c r="JH7" s="20">
        <v>35.936513990000002</v>
      </c>
      <c r="JI7" s="20">
        <v>24.992425990000001</v>
      </c>
      <c r="JJ7" s="20">
        <v>22.737118989999999</v>
      </c>
      <c r="JK7" s="20">
        <v>26.709567010000001</v>
      </c>
      <c r="JL7" s="20">
        <v>25.46288199</v>
      </c>
      <c r="JM7" s="20">
        <v>38.881751989999998</v>
      </c>
      <c r="JN7" s="20">
        <v>35.533377199999997</v>
      </c>
      <c r="JO7" s="20">
        <v>38.871924980000003</v>
      </c>
      <c r="JP7" s="20">
        <v>41.071819990000002</v>
      </c>
      <c r="JQ7" s="20">
        <v>35.910194990000001</v>
      </c>
      <c r="JR7" s="20">
        <v>32.823086000000004</v>
      </c>
      <c r="JS7" s="20">
        <v>37.862273020000003</v>
      </c>
      <c r="JT7" s="20">
        <v>32.469005009999997</v>
      </c>
      <c r="JU7" s="20">
        <v>26.700634010000002</v>
      </c>
      <c r="JV7" s="20">
        <v>28.000827659999999</v>
      </c>
      <c r="JW7" s="20">
        <v>29.49382263</v>
      </c>
      <c r="JX7" s="20">
        <v>29.77818401</v>
      </c>
      <c r="JY7" s="20">
        <v>39.699660000000002</v>
      </c>
      <c r="JZ7" s="20">
        <v>36.903355990000001</v>
      </c>
      <c r="KA7" s="20">
        <v>40.936304999999997</v>
      </c>
      <c r="KB7" s="20">
        <v>32.805612850000003</v>
      </c>
      <c r="KC7" s="20">
        <v>30.580317000000001</v>
      </c>
      <c r="KD7" s="20">
        <v>35.262566980000003</v>
      </c>
      <c r="KE7" s="20">
        <v>43.068137980000003</v>
      </c>
      <c r="KF7" s="20">
        <v>32.536656999999998</v>
      </c>
      <c r="KG7" s="20">
        <v>29.320762980000001</v>
      </c>
      <c r="KH7" s="20">
        <v>22.933326019999999</v>
      </c>
      <c r="KI7" s="20">
        <v>25.002230019999999</v>
      </c>
      <c r="KJ7" s="20">
        <v>33.58475602</v>
      </c>
      <c r="KK7" s="20">
        <v>32.101651998000001</v>
      </c>
      <c r="KL7" s="20">
        <v>25.121213010000002</v>
      </c>
      <c r="KM7" s="20">
        <v>23.118158820000001</v>
      </c>
      <c r="KN7" s="20">
        <v>31.120807209999999</v>
      </c>
      <c r="KO7" s="20">
        <v>27.594778009999999</v>
      </c>
      <c r="KP7" s="20">
        <v>26.53142884</v>
      </c>
      <c r="KQ7" s="20">
        <v>27.057082019999999</v>
      </c>
      <c r="KR7" s="20">
        <v>30.084415140000001</v>
      </c>
      <c r="KS7" s="20">
        <v>22.864680010000001</v>
      </c>
      <c r="KT7" s="20">
        <v>24.232078999999999</v>
      </c>
      <c r="KU7" s="20">
        <v>50.40673881</v>
      </c>
      <c r="KV7" s="20">
        <v>51.416281959999999</v>
      </c>
      <c r="KW7" s="20">
        <v>48.981950019999999</v>
      </c>
      <c r="KX7" s="20">
        <v>48.501363179999998</v>
      </c>
      <c r="KY7" s="20">
        <v>50.443413990000003</v>
      </c>
      <c r="KZ7" s="20">
        <v>39.362589010000001</v>
      </c>
      <c r="LA7" s="20">
        <v>47.571639019999999</v>
      </c>
      <c r="LB7" s="20">
        <v>49.591171979999999</v>
      </c>
      <c r="LC7" s="20">
        <v>49.495983840000001</v>
      </c>
      <c r="LD7" s="20">
        <v>47.059240000000003</v>
      </c>
      <c r="LE7" s="20">
        <v>38.584166000000003</v>
      </c>
      <c r="LF7" s="20">
        <v>43.741275999999999</v>
      </c>
      <c r="LG7" s="20">
        <v>49.38702</v>
      </c>
      <c r="LH7" s="20">
        <v>42.719520000000003</v>
      </c>
      <c r="LI7" s="20">
        <v>43.661836999999998</v>
      </c>
      <c r="LJ7" s="20">
        <v>41.626874000000001</v>
      </c>
      <c r="LK7" s="20">
        <v>35.737153999999997</v>
      </c>
      <c r="LL7" s="20">
        <v>32.734228000000002</v>
      </c>
      <c r="LM7" s="20">
        <v>34.130321000000002</v>
      </c>
      <c r="LN7" s="20">
        <v>33.596204</v>
      </c>
      <c r="LO7" s="20">
        <v>40.686546</v>
      </c>
      <c r="LP7" s="20">
        <v>35.681874999999998</v>
      </c>
      <c r="LQ7" s="20">
        <v>28.910533000000001</v>
      </c>
      <c r="LR7" s="20">
        <v>35.220032979999999</v>
      </c>
      <c r="LS7" s="20">
        <v>41.958868000000002</v>
      </c>
      <c r="LT7" s="20">
        <v>32.414588000000002</v>
      </c>
      <c r="LU7" s="20">
        <v>39.236459000000004</v>
      </c>
      <c r="LV7" s="20">
        <v>32.651463</v>
      </c>
      <c r="LW7" s="20">
        <v>34.132950000000001</v>
      </c>
      <c r="LX7" s="20">
        <v>30.113209999999999</v>
      </c>
      <c r="LY7" s="20">
        <v>33.273384999999998</v>
      </c>
      <c r="LZ7" s="20">
        <v>31.909213999999999</v>
      </c>
      <c r="MA7" s="20">
        <v>45.266292999999997</v>
      </c>
      <c r="MB7" s="20">
        <v>46.338608000000001</v>
      </c>
      <c r="MC7" s="20">
        <v>34.657705</v>
      </c>
      <c r="MD7" s="20">
        <v>36.903011999999997</v>
      </c>
      <c r="ME7" s="20">
        <v>42.193666</v>
      </c>
      <c r="MF7" s="20">
        <v>31.868089999999999</v>
      </c>
      <c r="MG7" s="20">
        <v>48.186326999999999</v>
      </c>
      <c r="MH7" s="20">
        <v>46.729469999999999</v>
      </c>
      <c r="MI7" s="20">
        <v>45.866459999999996</v>
      </c>
      <c r="MJ7" s="20">
        <v>36.928331999999997</v>
      </c>
      <c r="MK7" s="20">
        <v>42.479205999999998</v>
      </c>
      <c r="ML7" s="20">
        <v>39.992967</v>
      </c>
      <c r="MM7" s="20">
        <v>49.977438999999997</v>
      </c>
      <c r="MN7" s="20">
        <v>46.060119</v>
      </c>
      <c r="MO7" s="20">
        <v>44.635451000000003</v>
      </c>
      <c r="MP7" s="20">
        <v>38.606867999999999</v>
      </c>
      <c r="MQ7" s="20">
        <v>38.2866</v>
      </c>
      <c r="MR7" s="20">
        <v>37.784663999999999</v>
      </c>
      <c r="MS7" s="20">
        <v>39.729295999999998</v>
      </c>
      <c r="MT7" s="20">
        <v>50.546878999999997</v>
      </c>
      <c r="MU7" s="20">
        <v>53.523625000000003</v>
      </c>
      <c r="MV7" s="20">
        <v>50.016702000000002</v>
      </c>
      <c r="MW7" s="20">
        <v>47.156869999999998</v>
      </c>
      <c r="MX7" s="20">
        <v>58.562260999999999</v>
      </c>
      <c r="MY7" s="20">
        <v>69.932991999999999</v>
      </c>
      <c r="MZ7" s="20">
        <v>75.094243979322101</v>
      </c>
      <c r="NA7" s="20">
        <v>66.618077999999997</v>
      </c>
      <c r="NB7" s="20">
        <v>61.434728</v>
      </c>
      <c r="NC7" s="20">
        <v>71.088417000000007</v>
      </c>
      <c r="ND7" s="20">
        <v>75.254425999999995</v>
      </c>
      <c r="NE7" s="20">
        <v>61.983389000000003</v>
      </c>
      <c r="NF7" s="20">
        <v>72.168736999999993</v>
      </c>
      <c r="NG7" s="20">
        <v>80.989012000000002</v>
      </c>
      <c r="NH7" s="20">
        <v>70.847837999999996</v>
      </c>
      <c r="NI7" s="20">
        <v>73.014544000000001</v>
      </c>
      <c r="NJ7" s="20">
        <v>83.794703999999896</v>
      </c>
      <c r="NK7" s="20">
        <v>83.521649999999994</v>
      </c>
      <c r="NL7" s="20">
        <v>71.152208000000002</v>
      </c>
      <c r="NM7" s="20">
        <v>71.224830999999995</v>
      </c>
      <c r="NN7" s="20">
        <v>67.099501000000004</v>
      </c>
      <c r="NO7" s="20">
        <v>64.138603000000003</v>
      </c>
      <c r="NP7" s="20">
        <v>59.538089999999997</v>
      </c>
      <c r="NQ7" s="20">
        <v>67.350941000000006</v>
      </c>
      <c r="NR7" s="20">
        <v>66.025993999999997</v>
      </c>
      <c r="NS7" s="20">
        <v>71.543744000000004</v>
      </c>
      <c r="NT7" s="20">
        <v>59.990063999999997</v>
      </c>
      <c r="NU7" s="20">
        <v>73.259218000000004</v>
      </c>
      <c r="NV7" s="20">
        <v>90.562353999999999</v>
      </c>
      <c r="NW7" s="20">
        <v>104.987827</v>
      </c>
      <c r="NX7" s="20">
        <v>121.637434</v>
      </c>
      <c r="NY7" s="20">
        <v>94.385110999999995</v>
      </c>
      <c r="NZ7" s="20">
        <v>78.962384</v>
      </c>
      <c r="OA7" s="20">
        <v>70.682463999999996</v>
      </c>
      <c r="OB7" s="20">
        <v>65.939868000000004</v>
      </c>
      <c r="OC7" s="20">
        <v>85.566415000000006</v>
      </c>
      <c r="OD7" s="20">
        <v>82.564402000000015</v>
      </c>
      <c r="OE7" s="20">
        <v>64.735218000000003</v>
      </c>
      <c r="OF7" s="20">
        <v>84.804029</v>
      </c>
      <c r="OG7" s="20">
        <v>127.300844</v>
      </c>
      <c r="OH7" s="20">
        <v>162.36417299999999</v>
      </c>
      <c r="OI7" s="20">
        <v>210.478612</v>
      </c>
      <c r="OJ7" s="20">
        <v>221.633656</v>
      </c>
      <c r="OK7" s="20">
        <v>144.708077</v>
      </c>
      <c r="OL7" s="20">
        <v>139.047212</v>
      </c>
      <c r="OM7" s="20">
        <v>108.910894</v>
      </c>
      <c r="ON7" s="20">
        <v>115.025696</v>
      </c>
      <c r="OO7" s="20">
        <v>156.49927</v>
      </c>
      <c r="OP7" s="20">
        <v>167.67517000000001</v>
      </c>
      <c r="OQ7" s="20">
        <v>198.93812889062622</v>
      </c>
      <c r="OR7" s="20">
        <v>214.38286800000003</v>
      </c>
      <c r="OS7" s="20">
        <v>243.94895200000008</v>
      </c>
      <c r="OT7" s="20">
        <v>289.60029299999997</v>
      </c>
      <c r="OU7" s="20">
        <v>250.60311407340905</v>
      </c>
      <c r="OV7" s="20">
        <v>202.74854500000009</v>
      </c>
      <c r="OW7" s="20">
        <v>218.55495400000007</v>
      </c>
      <c r="OX7" s="20">
        <v>185.10230420000011</v>
      </c>
      <c r="OY7" s="20">
        <v>185.99746299999995</v>
      </c>
      <c r="OZ7" s="20">
        <v>149.86549654707306</v>
      </c>
      <c r="PA7" s="20">
        <v>160.99879599999997</v>
      </c>
      <c r="PB7" s="20">
        <v>180.98082899999994</v>
      </c>
      <c r="PC7" s="20">
        <v>173.36632299999999</v>
      </c>
      <c r="PD7" s="20">
        <v>155.54333700000001</v>
      </c>
      <c r="PE7" s="20">
        <v>151.70157100000006</v>
      </c>
      <c r="PF7" s="20">
        <v>175.47479499999997</v>
      </c>
      <c r="PG7" s="20">
        <v>204.07779832291507</v>
      </c>
      <c r="PH7" s="20">
        <v>181.652252</v>
      </c>
    </row>
    <row r="8" spans="1:424" x14ac:dyDescent="0.3">
      <c r="A8" s="11" t="s">
        <v>112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>
        <v>0.106</v>
      </c>
      <c r="AB8" s="25">
        <v>0.189</v>
      </c>
      <c r="AC8" s="25">
        <v>0.21200000000000002</v>
      </c>
      <c r="AD8" s="25">
        <v>7.0000000000000007E-2</v>
      </c>
      <c r="AE8" s="25">
        <v>8.4000000000000019E-2</v>
      </c>
      <c r="AF8" s="25">
        <v>0.11271200000000001</v>
      </c>
      <c r="AG8" s="25">
        <v>0.20977799999999999</v>
      </c>
      <c r="AH8" s="25">
        <v>0.31112299999999998</v>
      </c>
      <c r="AI8" s="25">
        <v>0.36237999999999998</v>
      </c>
      <c r="AJ8" s="25">
        <v>0.36685899999999999</v>
      </c>
      <c r="AK8" s="25">
        <v>0.338252</v>
      </c>
      <c r="AL8" s="25">
        <v>0.23446400000000001</v>
      </c>
      <c r="AM8" s="25">
        <v>0.349194</v>
      </c>
      <c r="AN8" s="25">
        <v>0.216972</v>
      </c>
      <c r="AO8" s="25">
        <v>0.34845300000000001</v>
      </c>
      <c r="AP8" s="25">
        <v>0.161408</v>
      </c>
      <c r="AQ8" s="25">
        <v>0.165016</v>
      </c>
      <c r="AR8" s="25">
        <v>0.23713500000000001</v>
      </c>
      <c r="AS8" s="25">
        <v>0.32668900000000001</v>
      </c>
      <c r="AT8" s="25">
        <v>0.31225000000000003</v>
      </c>
      <c r="AU8" s="25">
        <v>0.34442299999999998</v>
      </c>
      <c r="AV8" s="25">
        <v>0.24043500000000001</v>
      </c>
      <c r="AW8" s="25">
        <v>0.156336</v>
      </c>
      <c r="AX8" s="25">
        <v>0.10254099999999999</v>
      </c>
      <c r="AY8" s="25">
        <v>0.187669</v>
      </c>
      <c r="AZ8" s="25">
        <v>0.27420099999999997</v>
      </c>
      <c r="BA8" s="25">
        <v>0.28465000000000001</v>
      </c>
      <c r="BB8" s="25">
        <v>0.171787</v>
      </c>
      <c r="BC8" s="25">
        <v>0.22838600000000001</v>
      </c>
      <c r="BD8" s="25">
        <v>0.39532899999999999</v>
      </c>
      <c r="BE8" s="25">
        <v>0.55253200000000002</v>
      </c>
      <c r="BF8" s="25">
        <v>0.52238099999999998</v>
      </c>
      <c r="BG8" s="25">
        <v>0.438112</v>
      </c>
      <c r="BH8" s="25">
        <v>0.39498</v>
      </c>
      <c r="BI8" s="25">
        <v>0.28124700000000002</v>
      </c>
      <c r="BJ8" s="25">
        <v>0.18412100000000001</v>
      </c>
      <c r="BK8" s="25">
        <v>0.26999000000000001</v>
      </c>
      <c r="BL8" s="25">
        <v>0.33861400000000003</v>
      </c>
      <c r="BM8" s="25">
        <v>0.37132399999999999</v>
      </c>
      <c r="BN8" s="25">
        <v>0.340341</v>
      </c>
      <c r="BO8" s="25">
        <v>0.436251</v>
      </c>
      <c r="BP8" s="25">
        <v>0.51439400000000002</v>
      </c>
      <c r="BQ8" s="25">
        <v>0.55168799999999996</v>
      </c>
      <c r="BR8" s="25">
        <v>0.49637799999999999</v>
      </c>
      <c r="BS8" s="25">
        <v>0.33629100000000001</v>
      </c>
      <c r="BT8" s="25">
        <v>0.26882499999999998</v>
      </c>
      <c r="BU8" s="25">
        <v>0.193</v>
      </c>
      <c r="BV8" s="25">
        <v>0.29114000000000001</v>
      </c>
      <c r="BW8" s="25">
        <v>0.33665099999999998</v>
      </c>
      <c r="BX8" s="25">
        <v>0.251803</v>
      </c>
      <c r="BY8" s="25">
        <v>0.22007199999999999</v>
      </c>
      <c r="BZ8" s="25">
        <v>0.130829</v>
      </c>
      <c r="CA8" s="25">
        <v>0.17960400000000001</v>
      </c>
      <c r="CB8" s="25">
        <v>0.245481</v>
      </c>
      <c r="CC8" s="25">
        <v>0.28355599999999997</v>
      </c>
      <c r="CD8" s="25">
        <v>0.333343</v>
      </c>
      <c r="CE8" s="25">
        <v>0.23399900000000001</v>
      </c>
      <c r="CF8" s="25">
        <v>0.138264</v>
      </c>
      <c r="CG8" s="25">
        <v>0.15256</v>
      </c>
      <c r="CH8" s="25">
        <v>0.35624099999999997</v>
      </c>
      <c r="CI8" s="25">
        <v>0.36978299999999997</v>
      </c>
      <c r="CJ8" s="25">
        <v>0.35020000000000001</v>
      </c>
      <c r="CK8" s="25">
        <v>0.2079</v>
      </c>
      <c r="CL8" s="25">
        <v>9.9123000000000003E-2</v>
      </c>
      <c r="CM8" s="25">
        <v>0.242062</v>
      </c>
      <c r="CN8" s="25">
        <v>0.46840300000000001</v>
      </c>
      <c r="CO8" s="25">
        <v>0.42802000000000001</v>
      </c>
      <c r="CP8" s="25">
        <v>0.40271000000000001</v>
      </c>
      <c r="CQ8" s="25">
        <v>0.28803299999999998</v>
      </c>
      <c r="CR8" s="25">
        <v>0.17303099999999999</v>
      </c>
      <c r="CS8" s="25">
        <v>0.26597799999999999</v>
      </c>
      <c r="CT8" s="25">
        <v>0.41561700000000001</v>
      </c>
      <c r="CU8" s="25">
        <v>0.34202900000000003</v>
      </c>
      <c r="CV8" s="25">
        <v>0.30398700000000001</v>
      </c>
      <c r="CW8" s="25">
        <v>0.21867600000000001</v>
      </c>
      <c r="CX8" s="25">
        <v>0.225025</v>
      </c>
      <c r="CY8" s="25">
        <v>0.41190300000000002</v>
      </c>
      <c r="CZ8" s="25">
        <v>0.365788</v>
      </c>
      <c r="DA8" s="25">
        <v>0.30096299999999998</v>
      </c>
      <c r="DB8" s="25">
        <v>0.207953</v>
      </c>
      <c r="DC8" s="25">
        <v>0.14979000000000001</v>
      </c>
      <c r="DD8" s="25">
        <v>9.5000000000000001E-2</v>
      </c>
      <c r="DE8" s="25">
        <v>0.153221</v>
      </c>
      <c r="DF8" s="25">
        <v>0.26477099999999998</v>
      </c>
      <c r="DG8" s="25">
        <v>0.29102899999999998</v>
      </c>
      <c r="DH8" s="25">
        <v>0.220302</v>
      </c>
      <c r="DI8" s="25">
        <v>0.23222899999999999</v>
      </c>
      <c r="DJ8" s="25">
        <v>0.13875999999999999</v>
      </c>
      <c r="DK8" s="25">
        <v>0.227909</v>
      </c>
      <c r="DL8" s="25">
        <v>0.23242699999999999</v>
      </c>
      <c r="DM8" s="25">
        <v>0.34086300000000003</v>
      </c>
      <c r="DN8" s="25">
        <v>0.29706700000000003</v>
      </c>
      <c r="DO8" s="25">
        <v>0.21207300000000001</v>
      </c>
      <c r="DP8" s="25">
        <v>0.17769699999999999</v>
      </c>
      <c r="DQ8" s="25">
        <v>0.19942699999999999</v>
      </c>
      <c r="DR8" s="25">
        <v>0.27019300000000002</v>
      </c>
      <c r="DS8" s="25">
        <v>0.33577200000000001</v>
      </c>
      <c r="DT8" s="25">
        <v>0.35432599999999997</v>
      </c>
      <c r="DU8" s="25">
        <v>0.29100100000000001</v>
      </c>
      <c r="DV8" s="25">
        <v>0.153004</v>
      </c>
      <c r="DW8" s="25">
        <v>0.15012</v>
      </c>
      <c r="DX8" s="25">
        <v>0.27411600000000003</v>
      </c>
      <c r="DY8" s="25">
        <v>0.31340200000000001</v>
      </c>
      <c r="DZ8" s="25">
        <v>0.27116499999999999</v>
      </c>
      <c r="EA8" s="25">
        <v>0.22864300000000001</v>
      </c>
      <c r="EB8" s="25">
        <v>0.18795400000000001</v>
      </c>
      <c r="EC8" s="25">
        <v>0.226435</v>
      </c>
      <c r="ED8" s="25">
        <v>0.36978299999999997</v>
      </c>
      <c r="EE8" s="25">
        <v>0.42863200000000001</v>
      </c>
      <c r="EF8" s="25">
        <v>0.29310199999999997</v>
      </c>
      <c r="EG8" s="25">
        <v>0.25048999999999999</v>
      </c>
      <c r="EH8" s="25">
        <v>0.222886</v>
      </c>
      <c r="EI8" s="25">
        <v>0.262187</v>
      </c>
      <c r="EJ8" s="25">
        <v>0.305178</v>
      </c>
      <c r="EK8" s="25">
        <v>0.30072100000000002</v>
      </c>
      <c r="EL8" s="25">
        <v>0.23072000000000001</v>
      </c>
      <c r="EM8" s="25">
        <v>0.16211100000000001</v>
      </c>
      <c r="EN8" s="25">
        <v>0.121605</v>
      </c>
      <c r="EO8" s="25">
        <v>0.16206300000000001</v>
      </c>
      <c r="EP8" s="25">
        <v>0.25280799999999998</v>
      </c>
      <c r="EQ8" s="25">
        <v>0.28536600000000001</v>
      </c>
      <c r="ER8" s="25">
        <v>0.20085800000000001</v>
      </c>
      <c r="ES8" s="25">
        <v>0.176649</v>
      </c>
      <c r="ET8" s="25">
        <v>0.133774</v>
      </c>
      <c r="EU8" s="25">
        <v>0.13811999999999999</v>
      </c>
      <c r="EV8" s="25">
        <v>0.228407</v>
      </c>
      <c r="EW8" s="25">
        <v>0.29630099999999998</v>
      </c>
      <c r="EX8" s="25">
        <v>0.23519300000000001</v>
      </c>
      <c r="EY8" s="25">
        <v>0.23557800000000001</v>
      </c>
      <c r="EZ8" s="25">
        <v>0.17759900000000001</v>
      </c>
      <c r="FA8" s="25">
        <v>0.18090100000000001</v>
      </c>
      <c r="FB8" s="25">
        <v>0.26357799999999998</v>
      </c>
      <c r="FC8" s="25">
        <v>0.28409000000000001</v>
      </c>
      <c r="FD8" s="25">
        <v>0.18800500000000001</v>
      </c>
      <c r="FE8" s="25">
        <v>0.162856</v>
      </c>
      <c r="FF8" s="25">
        <v>0.18593299999999999</v>
      </c>
      <c r="FG8" s="25">
        <v>0.18288099999999999</v>
      </c>
      <c r="FH8" s="25">
        <v>0.235406</v>
      </c>
      <c r="FI8" s="25">
        <v>0.21183099999999999</v>
      </c>
      <c r="FJ8" s="25">
        <v>0.21463199999999999</v>
      </c>
      <c r="FK8" s="25">
        <v>0.19541700000000001</v>
      </c>
      <c r="FL8" s="25">
        <v>0.21138799999999999</v>
      </c>
      <c r="FM8" s="25">
        <v>0.218475</v>
      </c>
      <c r="FN8" s="25">
        <v>0.22914100000000001</v>
      </c>
      <c r="FO8" s="25">
        <v>0.24801300000000001</v>
      </c>
      <c r="FP8" s="25">
        <v>0.219447</v>
      </c>
      <c r="FQ8" s="25">
        <v>0.142288</v>
      </c>
      <c r="FR8" s="25">
        <v>0.121696</v>
      </c>
      <c r="FS8" s="25">
        <v>0.182501</v>
      </c>
      <c r="FT8" s="25">
        <v>0.180344</v>
      </c>
      <c r="FU8" s="25">
        <v>0.228794</v>
      </c>
      <c r="FV8" s="25">
        <v>0.16576199999999999</v>
      </c>
      <c r="FW8" s="25">
        <v>0.15601000000000001</v>
      </c>
      <c r="FX8" s="25">
        <v>0.14664199999999999</v>
      </c>
      <c r="FY8" s="25">
        <v>0.123321</v>
      </c>
      <c r="FZ8" s="25">
        <v>0.18709799999999999</v>
      </c>
      <c r="GA8" s="25">
        <v>0.17630999999999999</v>
      </c>
      <c r="GB8" s="25">
        <v>0.17552599999999999</v>
      </c>
      <c r="GC8" s="25">
        <v>0.15854799999999999</v>
      </c>
      <c r="GD8" s="25">
        <v>0.15557099999999999</v>
      </c>
      <c r="GE8" s="25">
        <v>0.25072800000000001</v>
      </c>
      <c r="GF8" s="25">
        <v>0.24870900000000001</v>
      </c>
      <c r="GG8" s="25">
        <v>0.31612800000000002</v>
      </c>
      <c r="GH8" s="25">
        <v>0.22209899999999999</v>
      </c>
      <c r="GI8" s="25">
        <v>0.265399</v>
      </c>
      <c r="GJ8" s="25">
        <v>0.137156</v>
      </c>
      <c r="GK8" s="25">
        <v>0.18456</v>
      </c>
      <c r="GL8" s="25">
        <v>0.24478900000000001</v>
      </c>
      <c r="GM8" s="25">
        <v>0.26886399999999999</v>
      </c>
      <c r="GN8" s="25">
        <v>0.230849</v>
      </c>
      <c r="GO8" s="25">
        <v>0.179394</v>
      </c>
      <c r="GP8" s="25">
        <v>0.17257600000000001</v>
      </c>
      <c r="GQ8" s="25">
        <v>0.19886400000000001</v>
      </c>
      <c r="GR8" s="25">
        <v>0.27251900000000001</v>
      </c>
      <c r="GS8" s="25">
        <v>0.360875</v>
      </c>
      <c r="GT8" s="25">
        <v>0.31834600000000002</v>
      </c>
      <c r="GU8" s="25">
        <v>0.279248</v>
      </c>
      <c r="GV8" s="25">
        <v>0.23722599999999999</v>
      </c>
      <c r="GW8" s="25">
        <v>0.23144200000000001</v>
      </c>
      <c r="GX8" s="25">
        <v>0.27810699999999999</v>
      </c>
      <c r="GY8" s="25">
        <v>0.32507999999999998</v>
      </c>
      <c r="GZ8" s="25">
        <v>0.324127</v>
      </c>
      <c r="HA8" s="25">
        <v>0.21284600000000001</v>
      </c>
      <c r="HB8" s="25">
        <v>0.179564</v>
      </c>
      <c r="HC8" s="25">
        <v>0.26672200000000001</v>
      </c>
      <c r="HD8" s="25">
        <v>0.29897800000000002</v>
      </c>
      <c r="HE8" s="25">
        <v>0.33221099999999998</v>
      </c>
      <c r="HF8" s="25">
        <v>0.321355</v>
      </c>
      <c r="HG8" s="25">
        <v>0.256579</v>
      </c>
      <c r="HH8" s="25">
        <v>0.20572499999999999</v>
      </c>
      <c r="HI8" s="25">
        <v>0.22062000000000001</v>
      </c>
      <c r="HJ8" s="25">
        <v>0.25402599999999997</v>
      </c>
      <c r="HK8" s="25">
        <v>0.26592700000000002</v>
      </c>
      <c r="HL8" s="25">
        <v>0.26027499999999998</v>
      </c>
      <c r="HM8" s="25">
        <v>0.198988</v>
      </c>
      <c r="HN8" s="25">
        <v>0.19901099999999999</v>
      </c>
      <c r="HO8" s="25">
        <v>0.23517099999999999</v>
      </c>
      <c r="HP8" s="25">
        <v>0.27277899999999999</v>
      </c>
      <c r="HQ8" s="25">
        <v>0.26431399999999999</v>
      </c>
      <c r="HR8" s="25">
        <v>0.26437300000000002</v>
      </c>
      <c r="HS8" s="25">
        <v>0.217809</v>
      </c>
      <c r="HT8" s="25">
        <v>0.15264</v>
      </c>
      <c r="HU8" s="25">
        <v>0.17738000000000001</v>
      </c>
      <c r="HV8" s="25">
        <v>0.234956</v>
      </c>
      <c r="HW8" s="25">
        <v>0.26624500000000001</v>
      </c>
      <c r="HX8" s="25">
        <v>0.217284</v>
      </c>
      <c r="HY8" s="25">
        <v>0.16972799999999999</v>
      </c>
      <c r="HZ8" s="25">
        <v>0.18801200000000001</v>
      </c>
      <c r="IA8" s="25">
        <v>0.26672600000000002</v>
      </c>
      <c r="IB8" s="25">
        <v>0.23774700000000001</v>
      </c>
      <c r="IC8" s="25">
        <v>0.21518000000000001</v>
      </c>
      <c r="ID8" s="25">
        <v>0.193965</v>
      </c>
      <c r="IE8" s="25">
        <v>0.22309899999999999</v>
      </c>
      <c r="IF8" s="25">
        <v>0.176561</v>
      </c>
      <c r="IG8" s="25">
        <v>0.25327</v>
      </c>
      <c r="IH8" s="25">
        <v>0.37092399999999998</v>
      </c>
      <c r="II8" s="25">
        <v>0.37584299999999998</v>
      </c>
      <c r="IJ8" s="25">
        <v>0.30930299999999999</v>
      </c>
      <c r="IK8" s="25">
        <v>0.34037800000000001</v>
      </c>
      <c r="IL8" s="25">
        <v>0.215285</v>
      </c>
      <c r="IM8" s="25">
        <v>0.22727700000000001</v>
      </c>
      <c r="IN8" s="25">
        <v>0.24230099999999999</v>
      </c>
      <c r="IO8" s="25">
        <v>0.226462</v>
      </c>
      <c r="IP8" s="25">
        <v>0.24431900000000001</v>
      </c>
      <c r="IQ8" s="25">
        <v>0.18759200000000001</v>
      </c>
      <c r="IR8" s="25">
        <v>0.14122000000000001</v>
      </c>
      <c r="IS8" s="25">
        <v>0.25254799999999999</v>
      </c>
      <c r="IT8" s="25">
        <v>0.275057</v>
      </c>
      <c r="IU8" s="25">
        <v>0.30633100000000002</v>
      </c>
      <c r="IV8" s="25">
        <v>0.233151</v>
      </c>
      <c r="IW8" s="25">
        <v>0.17700123000000001</v>
      </c>
      <c r="IX8" s="25">
        <v>0.178894</v>
      </c>
      <c r="IY8" s="25">
        <v>0.22340099999999999</v>
      </c>
      <c r="IZ8" s="25">
        <v>0.24040300000000001</v>
      </c>
      <c r="JA8" s="25">
        <v>0.34554600000000002</v>
      </c>
      <c r="JB8" s="25">
        <v>0.34476000000000001</v>
      </c>
      <c r="JC8" s="25">
        <v>0.31129000000000001</v>
      </c>
      <c r="JD8" s="25">
        <v>0.248749</v>
      </c>
      <c r="JE8" s="25">
        <v>0.39378299999999999</v>
      </c>
      <c r="JF8" s="25">
        <v>0.37114599999999998</v>
      </c>
      <c r="JG8" s="25">
        <v>0.39522400000000002</v>
      </c>
      <c r="JH8" s="25">
        <v>0.31833800000000001</v>
      </c>
      <c r="JI8" s="25">
        <v>0.224301</v>
      </c>
      <c r="JJ8" s="25">
        <v>0.21055199999999999</v>
      </c>
      <c r="JK8" s="25">
        <v>0.26410299999999998</v>
      </c>
      <c r="JL8" s="25">
        <v>0.25794600000000001</v>
      </c>
      <c r="JM8" s="25">
        <v>0.39151399999999997</v>
      </c>
      <c r="JN8" s="25">
        <v>0.35483700000000001</v>
      </c>
      <c r="JO8" s="25">
        <v>0.34842299999999998</v>
      </c>
      <c r="JP8" s="25">
        <v>0.33667599999999998</v>
      </c>
      <c r="JQ8" s="25">
        <v>0.28666799999999998</v>
      </c>
      <c r="JR8" s="25">
        <v>0.26461099999999999</v>
      </c>
      <c r="JS8" s="25">
        <v>0.31430399999999997</v>
      </c>
      <c r="JT8" s="25">
        <v>0.26803300000000002</v>
      </c>
      <c r="JU8" s="25">
        <v>0.207923</v>
      </c>
      <c r="JV8" s="25">
        <v>0.229438</v>
      </c>
      <c r="JW8" s="25">
        <v>0.219948</v>
      </c>
      <c r="JX8" s="25">
        <v>0.224803</v>
      </c>
      <c r="JY8" s="25">
        <v>0.31082900000000002</v>
      </c>
      <c r="JZ8" s="25">
        <v>0.29047499999999998</v>
      </c>
      <c r="KA8" s="25">
        <v>0.311747</v>
      </c>
      <c r="KB8" s="25">
        <v>0.26406499999999999</v>
      </c>
      <c r="KC8" s="25">
        <v>0.26333000000000001</v>
      </c>
      <c r="KD8" s="25">
        <v>0.33540500000000001</v>
      </c>
      <c r="KE8" s="25">
        <v>0.40338099999999999</v>
      </c>
      <c r="KF8" s="25">
        <v>0.320297</v>
      </c>
      <c r="KG8" s="25">
        <v>0.28632200000000002</v>
      </c>
      <c r="KH8" s="25">
        <v>0.223858</v>
      </c>
      <c r="KI8" s="25">
        <v>0.248921</v>
      </c>
      <c r="KJ8" s="25">
        <v>0.34242899999999998</v>
      </c>
      <c r="KK8" s="25">
        <v>0.334393</v>
      </c>
      <c r="KL8" s="25">
        <v>0.27194099999999999</v>
      </c>
      <c r="KM8" s="25">
        <v>0.247838</v>
      </c>
      <c r="KN8" s="25">
        <v>0.326793</v>
      </c>
      <c r="KO8" s="25">
        <v>0.28675800000000001</v>
      </c>
      <c r="KP8" s="25">
        <v>0.26633699999999999</v>
      </c>
      <c r="KQ8" s="25">
        <v>0.26849000000000001</v>
      </c>
      <c r="KR8" s="25">
        <v>0.291045</v>
      </c>
      <c r="KS8" s="25">
        <v>0.208956</v>
      </c>
      <c r="KT8" s="25">
        <v>0.209478</v>
      </c>
      <c r="KU8" s="25">
        <v>0.40802699999999997</v>
      </c>
      <c r="KV8" s="25">
        <v>0.42445100000000002</v>
      </c>
      <c r="KW8" s="25">
        <v>0.404673</v>
      </c>
      <c r="KX8" s="25">
        <v>0.39788299999999999</v>
      </c>
      <c r="KY8" s="25">
        <v>0.409916</v>
      </c>
      <c r="KZ8" s="25">
        <v>0.32623200000000002</v>
      </c>
      <c r="LA8" s="25">
        <v>0.40845399999999998</v>
      </c>
      <c r="LB8" s="25">
        <v>0.43056499999999998</v>
      </c>
      <c r="LC8" s="25">
        <v>0.42720399999999997</v>
      </c>
      <c r="LD8" s="25">
        <v>0.41833999999999999</v>
      </c>
      <c r="LE8" s="25">
        <v>0.341839</v>
      </c>
      <c r="LF8" s="25">
        <v>0.38163599999999998</v>
      </c>
      <c r="LG8" s="25">
        <v>0.44309999999999999</v>
      </c>
      <c r="LH8" s="25">
        <v>0.38621699999999998</v>
      </c>
      <c r="LI8" s="25">
        <v>0.40193000000000001</v>
      </c>
      <c r="LJ8" s="25">
        <v>0.390378</v>
      </c>
      <c r="LK8" s="25">
        <v>0.33334599999999998</v>
      </c>
      <c r="LL8" s="25">
        <v>0.29519400000000001</v>
      </c>
      <c r="LM8" s="25">
        <v>0.31903500000000001</v>
      </c>
      <c r="LN8" s="25">
        <v>0.32033899999999998</v>
      </c>
      <c r="LO8" s="25">
        <v>0.39302199999999998</v>
      </c>
      <c r="LP8" s="25">
        <v>0.34895199999999998</v>
      </c>
      <c r="LQ8" s="25">
        <v>0.29319899999999999</v>
      </c>
      <c r="LR8" s="25">
        <v>0.35074300000000003</v>
      </c>
      <c r="LS8" s="25">
        <v>0.40994000000000003</v>
      </c>
      <c r="LT8" s="25">
        <v>0.31443900000000002</v>
      </c>
      <c r="LU8" s="25">
        <v>0.39509699999999998</v>
      </c>
      <c r="LV8" s="25">
        <v>0.323828</v>
      </c>
      <c r="LW8" s="25">
        <v>0.34822999999999998</v>
      </c>
      <c r="LX8" s="25">
        <v>0.306315</v>
      </c>
      <c r="LY8" s="25">
        <v>0.348632</v>
      </c>
      <c r="LZ8" s="25">
        <v>0.34162799999999999</v>
      </c>
      <c r="MA8" s="25">
        <v>0.46370899999999998</v>
      </c>
      <c r="MB8" s="25">
        <v>0.48918400000000001</v>
      </c>
      <c r="MC8" s="25">
        <v>0.36221900000000001</v>
      </c>
      <c r="MD8" s="25">
        <v>0.37823800000000002</v>
      </c>
      <c r="ME8" s="25">
        <v>0.43881500000000001</v>
      </c>
      <c r="MF8" s="25">
        <v>0.33024799999999999</v>
      </c>
      <c r="MG8" s="25">
        <v>0.46995100000000001</v>
      </c>
      <c r="MH8" s="25">
        <v>0.47299400000000003</v>
      </c>
      <c r="MI8" s="25">
        <v>0.47756100000000001</v>
      </c>
      <c r="MJ8" s="25">
        <v>0.35997299999999999</v>
      </c>
      <c r="MK8" s="25">
        <v>0.43759700000000001</v>
      </c>
      <c r="ML8" s="25">
        <v>0.420373</v>
      </c>
      <c r="MM8" s="25">
        <v>0.54325100000000004</v>
      </c>
      <c r="MN8" s="25">
        <v>0.51968300000000001</v>
      </c>
      <c r="MO8" s="25">
        <v>0.50646999999999998</v>
      </c>
      <c r="MP8" s="25">
        <v>0.42801499999999998</v>
      </c>
      <c r="MQ8" s="25">
        <v>0.43032399999999998</v>
      </c>
      <c r="MR8" s="25">
        <v>0.42292200000000002</v>
      </c>
      <c r="MS8" s="25">
        <v>0.44656000000000001</v>
      </c>
      <c r="MT8" s="25">
        <v>0.56276300000000001</v>
      </c>
      <c r="MU8" s="25">
        <v>0.57283899999999999</v>
      </c>
      <c r="MV8" s="25">
        <v>0.53753799999999996</v>
      </c>
      <c r="MW8" s="25">
        <v>0.49404999999999999</v>
      </c>
      <c r="MX8" s="25">
        <v>0.61838800000000005</v>
      </c>
      <c r="MY8" s="25">
        <v>0.70003499999999996</v>
      </c>
      <c r="MZ8" s="25">
        <v>0.70099</v>
      </c>
      <c r="NA8" s="25">
        <v>0.58557599999999999</v>
      </c>
      <c r="NB8" s="25">
        <v>0.48653400000000002</v>
      </c>
      <c r="NC8" s="25">
        <v>0.52490199999999998</v>
      </c>
      <c r="ND8" s="25">
        <v>0.53688899999999995</v>
      </c>
      <c r="NE8" s="25">
        <v>0.40221200000000001</v>
      </c>
      <c r="NF8" s="25">
        <v>0.44895699999999999</v>
      </c>
      <c r="NG8" s="25">
        <v>0.47802299999999998</v>
      </c>
      <c r="NH8" s="25">
        <v>0.40776200000000001</v>
      </c>
      <c r="NI8" s="25">
        <v>0.45516600000000002</v>
      </c>
      <c r="NJ8" s="25">
        <v>0.53036499999999998</v>
      </c>
      <c r="NK8" s="25">
        <v>0.57646799999999998</v>
      </c>
      <c r="NL8" s="25">
        <v>0.501054</v>
      </c>
      <c r="NM8" s="25">
        <v>0.503695</v>
      </c>
      <c r="NN8" s="25">
        <v>0.45724399999999998</v>
      </c>
      <c r="NO8" s="25">
        <v>0.447162</v>
      </c>
      <c r="NP8" s="25">
        <v>0.41882900000000001</v>
      </c>
      <c r="NQ8" s="25">
        <v>0.494226</v>
      </c>
      <c r="NR8" s="25">
        <v>0.47864600000000002</v>
      </c>
      <c r="NS8" s="25">
        <v>0.48779699999999998</v>
      </c>
      <c r="NT8" s="25">
        <v>0.64760200000000001</v>
      </c>
      <c r="NU8" s="25">
        <v>0.45316899999999999</v>
      </c>
      <c r="NV8" s="25">
        <v>0.563832</v>
      </c>
      <c r="NW8" s="25">
        <v>0.64583199999999996</v>
      </c>
      <c r="NX8" s="25">
        <v>0.74351699999999998</v>
      </c>
      <c r="NY8" s="25">
        <v>0.57707299999999995</v>
      </c>
      <c r="NZ8" s="25">
        <v>0.47008</v>
      </c>
      <c r="OA8" s="25">
        <v>0.42488599999999999</v>
      </c>
      <c r="OB8" s="25">
        <v>0.40133600000000003</v>
      </c>
      <c r="OC8" s="25">
        <v>0.48158600000000001</v>
      </c>
      <c r="OD8" s="25">
        <v>0.43458200000000002</v>
      </c>
      <c r="OE8" s="25">
        <v>0.32968599999999998</v>
      </c>
      <c r="OF8" s="25">
        <v>0.39097700000000002</v>
      </c>
      <c r="OG8" s="25">
        <v>0.55380200000000002</v>
      </c>
      <c r="OH8" s="25">
        <v>0.66728799999999999</v>
      </c>
      <c r="OI8" s="25">
        <v>0.82159300000000002</v>
      </c>
      <c r="OJ8" s="25">
        <v>0.83791499999999997</v>
      </c>
      <c r="OK8" s="25">
        <v>0.53221200000000002</v>
      </c>
      <c r="OL8" s="25">
        <v>0.49681999999999998</v>
      </c>
      <c r="OM8" s="25">
        <v>0.400536</v>
      </c>
      <c r="ON8" s="25">
        <v>0.41307899999999997</v>
      </c>
      <c r="OO8" s="25">
        <v>0.55034099999999997</v>
      </c>
      <c r="OP8" s="25">
        <v>0.55575600000000003</v>
      </c>
      <c r="OQ8" s="25">
        <v>0.64298100000000002</v>
      </c>
      <c r="OR8" s="25">
        <v>0.69431799999999999</v>
      </c>
      <c r="OS8" s="25">
        <v>0.79344499999999996</v>
      </c>
      <c r="OT8" s="25">
        <v>1.014062</v>
      </c>
      <c r="OU8" s="25">
        <v>0.9952110000000004</v>
      </c>
      <c r="OV8" s="25">
        <v>0.85544100000000001</v>
      </c>
      <c r="OW8" s="25">
        <v>0.84494899999999995</v>
      </c>
      <c r="OX8" s="25">
        <v>0.68406999999999996</v>
      </c>
      <c r="OY8" s="25">
        <v>0.64032800000000001</v>
      </c>
      <c r="OZ8" s="25">
        <v>0.50258199999999997</v>
      </c>
      <c r="PA8" s="25">
        <v>0.56627799999999995</v>
      </c>
      <c r="PB8" s="25">
        <v>0.65193299999999998</v>
      </c>
      <c r="PC8" s="25">
        <v>0.67115199999999997</v>
      </c>
      <c r="PD8" s="25">
        <v>0.59168699999999996</v>
      </c>
      <c r="PE8" s="25">
        <v>0.61749100000000001</v>
      </c>
      <c r="PF8" s="25">
        <v>0.74453999999999998</v>
      </c>
      <c r="PG8" s="25">
        <v>0.84637600000000002</v>
      </c>
      <c r="PH8" s="25">
        <v>0.73776600000000003</v>
      </c>
    </row>
    <row r="9" spans="1:424" x14ac:dyDescent="0.3">
      <c r="A9" s="11" t="s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>
        <v>0.82845911949685536</v>
      </c>
      <c r="AB9" s="25">
        <v>0.87425044091710769</v>
      </c>
      <c r="AC9" s="25">
        <v>1.0158805031446541</v>
      </c>
      <c r="AD9" s="25">
        <v>1.147142857142857</v>
      </c>
      <c r="AE9" s="25">
        <v>1.1180555555555551</v>
      </c>
      <c r="AF9" s="25">
        <v>1.1799079364516054</v>
      </c>
      <c r="AG9" s="25">
        <v>1.1845573948014885</v>
      </c>
      <c r="AH9" s="25">
        <v>1.096329908107083</v>
      </c>
      <c r="AI9" s="25">
        <v>1.1657583199955848</v>
      </c>
      <c r="AJ9" s="25">
        <v>1.1870773239855095</v>
      </c>
      <c r="AK9" s="25">
        <v>1.2730345521484969</v>
      </c>
      <c r="AL9" s="25">
        <v>1.474873328101542</v>
      </c>
      <c r="AM9" s="25">
        <v>2.1258086240504324</v>
      </c>
      <c r="AN9" s="25">
        <v>2.1915039728628574</v>
      </c>
      <c r="AO9" s="25">
        <v>2.3299275177235765</v>
      </c>
      <c r="AP9" s="25">
        <v>3.1329545830029075</v>
      </c>
      <c r="AQ9" s="25">
        <v>3.1108011748355717</v>
      </c>
      <c r="AR9" s="25">
        <v>2.8498009572606318</v>
      </c>
      <c r="AS9" s="25">
        <v>2.5389080542452707</v>
      </c>
      <c r="AT9" s="25">
        <v>2.5996797437950359</v>
      </c>
      <c r="AU9" s="25">
        <v>2.6569557395024916</v>
      </c>
      <c r="AV9" s="25">
        <v>2.663020497570376</v>
      </c>
      <c r="AW9" s="25">
        <v>2.7803363695288774</v>
      </c>
      <c r="AX9" s="25">
        <v>2.4850222512620967</v>
      </c>
      <c r="AY9" s="25">
        <v>2.1242653288502629</v>
      </c>
      <c r="AZ9" s="25">
        <v>2.2177179028036611</v>
      </c>
      <c r="BA9" s="25">
        <v>2.1888767492241934</v>
      </c>
      <c r="BB9" s="25">
        <v>2.0092849478326844</v>
      </c>
      <c r="BC9" s="25">
        <v>1.965331792082994</v>
      </c>
      <c r="BD9" s="25">
        <v>1.7036303939250599</v>
      </c>
      <c r="BE9" s="25">
        <v>1.513715103076986</v>
      </c>
      <c r="BF9" s="25">
        <v>1.5068331032968914</v>
      </c>
      <c r="BG9" s="25">
        <v>1.5449067057434323</v>
      </c>
      <c r="BH9" s="25">
        <v>1.5485384492041794</v>
      </c>
      <c r="BI9" s="25">
        <v>1.5669802700117688</v>
      </c>
      <c r="BJ9" s="25">
        <v>1.5719763995778138</v>
      </c>
      <c r="BK9" s="25">
        <v>1.4942996654197069</v>
      </c>
      <c r="BL9" s="25">
        <v>1.3536674502530903</v>
      </c>
      <c r="BM9" s="25">
        <v>1.3746975238156793</v>
      </c>
      <c r="BN9" s="25">
        <v>1.3128896704579622</v>
      </c>
      <c r="BO9" s="25">
        <v>1.2443135564923253</v>
      </c>
      <c r="BP9" s="25">
        <v>1.1614690295765502</v>
      </c>
      <c r="BQ9" s="25">
        <v>1.1647585833538765</v>
      </c>
      <c r="BR9" s="25">
        <v>1.3369035291652731</v>
      </c>
      <c r="BS9" s="25">
        <v>1.5125080163707423</v>
      </c>
      <c r="BT9" s="25">
        <v>1.6082333612325246</v>
      </c>
      <c r="BU9" s="25">
        <v>1.8631260794473228</v>
      </c>
      <c r="BV9" s="25">
        <v>1.8119003457672138</v>
      </c>
      <c r="BW9" s="25">
        <v>1.5611289832299129</v>
      </c>
      <c r="BX9" s="25">
        <v>1.4424503811842326</v>
      </c>
      <c r="BY9" s="25">
        <v>1.4042118791425837</v>
      </c>
      <c r="BZ9" s="25">
        <v>1.5464970814319965</v>
      </c>
      <c r="CA9" s="25">
        <v>1.4908261137465386</v>
      </c>
      <c r="CB9" s="25">
        <v>1.5093496713255474</v>
      </c>
      <c r="CC9" s="25">
        <v>1.5296802042630027</v>
      </c>
      <c r="CD9" s="25">
        <v>1.6545630176724873</v>
      </c>
      <c r="CE9" s="25">
        <v>1.7261469778360874</v>
      </c>
      <c r="CF9" s="25">
        <v>1.7244969767980096</v>
      </c>
      <c r="CG9" s="25">
        <v>1.6896084600594299</v>
      </c>
      <c r="CH9" s="25">
        <v>1.5640161201733285</v>
      </c>
      <c r="CI9" s="25">
        <v>0.43617977750915177</v>
      </c>
      <c r="CJ9" s="25">
        <v>1.3554159527888825</v>
      </c>
      <c r="CK9" s="25">
        <v>1.3379429212762546</v>
      </c>
      <c r="CL9" s="25">
        <v>1.4221347887641282</v>
      </c>
      <c r="CM9" s="25">
        <v>1.4225694243623537</v>
      </c>
      <c r="CN9" s="25">
        <v>1.4414225926534772</v>
      </c>
      <c r="CO9" s="25">
        <v>1.4962307057302617</v>
      </c>
      <c r="CP9" s="25">
        <v>1.4401493216789585</v>
      </c>
      <c r="CQ9" s="25">
        <v>1.3671465885274721</v>
      </c>
      <c r="CR9" s="25">
        <v>1.295143644780415</v>
      </c>
      <c r="CS9" s="25">
        <v>1.2131461373998351</v>
      </c>
      <c r="CT9" s="25">
        <v>1.1495524324879236</v>
      </c>
      <c r="CU9" s="25">
        <v>1.0597054635718022</v>
      </c>
      <c r="CV9" s="25">
        <v>1.0479066539029629</v>
      </c>
      <c r="CW9" s="25">
        <v>1.0186303023651431</v>
      </c>
      <c r="CX9" s="25">
        <v>1.0000699922230862</v>
      </c>
      <c r="CY9" s="25">
        <v>1.0045770889424612</v>
      </c>
      <c r="CZ9" s="25">
        <v>1.0694374428175155</v>
      </c>
      <c r="DA9" s="25">
        <v>1.1442889989799412</v>
      </c>
      <c r="DB9" s="25">
        <v>1.1902994106039986</v>
      </c>
      <c r="DC9" s="25">
        <v>1.1225622538220175</v>
      </c>
      <c r="DD9" s="25">
        <v>0.92105263157894735</v>
      </c>
      <c r="DE9" s="25">
        <v>0.83141943119198203</v>
      </c>
      <c r="DF9" s="25">
        <v>0.77721250942638476</v>
      </c>
      <c r="DG9" s="25">
        <v>0.77025542700784688</v>
      </c>
      <c r="DH9" s="25">
        <v>0.71616107283032682</v>
      </c>
      <c r="DI9" s="25">
        <v>0.66295725340073808</v>
      </c>
      <c r="DJ9" s="25">
        <v>0.66275811953492836</v>
      </c>
      <c r="DK9" s="25">
        <v>0.61588038793261057</v>
      </c>
      <c r="DL9" s="25">
        <v>0.60592501444898106</v>
      </c>
      <c r="DM9" s="25">
        <v>0.61226685403422099</v>
      </c>
      <c r="DN9" s="25">
        <v>0.63661687991822269</v>
      </c>
      <c r="DO9" s="25">
        <v>0.63657325543562826</v>
      </c>
      <c r="DP9" s="25">
        <v>0.64538699771708774</v>
      </c>
      <c r="DQ9" s="25">
        <v>0.62629433326480366</v>
      </c>
      <c r="DR9" s="25">
        <v>0.54010775013909806</v>
      </c>
      <c r="DS9" s="25">
        <v>0.50142969038514229</v>
      </c>
      <c r="DT9" s="25">
        <v>0.453113046554115</v>
      </c>
      <c r="DU9" s="25">
        <v>0.43495996004595627</v>
      </c>
      <c r="DV9" s="25">
        <v>0.44116493686439567</v>
      </c>
      <c r="DW9" s="25">
        <v>0.45519140243360862</v>
      </c>
      <c r="DX9" s="25">
        <v>0.42865064425279803</v>
      </c>
      <c r="DY9" s="25">
        <v>0.42437508375824018</v>
      </c>
      <c r="DZ9" s="25">
        <v>0.42286676623703895</v>
      </c>
      <c r="EA9" s="25">
        <v>0.48877165129335537</v>
      </c>
      <c r="EB9" s="25">
        <v>0.51750250947926968</v>
      </c>
      <c r="EC9" s="25">
        <v>0.41557179764612356</v>
      </c>
      <c r="ED9" s="25">
        <v>0.43617977750915177</v>
      </c>
      <c r="EE9" s="25">
        <v>0.44979730087036585</v>
      </c>
      <c r="EF9" s="25">
        <v>0.4317482764816799</v>
      </c>
      <c r="EG9" s="25">
        <v>0.45400248845595964</v>
      </c>
      <c r="EH9" s="25">
        <v>0.53054027619500543</v>
      </c>
      <c r="EI9" s="25">
        <v>0.60522960075569476</v>
      </c>
      <c r="EJ9" s="25">
        <v>0.61767230927524264</v>
      </c>
      <c r="EK9" s="25">
        <v>0.69693458942563591</v>
      </c>
      <c r="EL9" s="25">
        <v>0.75384542591308368</v>
      </c>
      <c r="EM9" s="25">
        <v>0.70375288125625857</v>
      </c>
      <c r="EN9" s="25">
        <v>0.65732563079917228</v>
      </c>
      <c r="EO9" s="25">
        <v>0.71371421401965085</v>
      </c>
      <c r="EP9" s="25">
        <v>0.65736771251964599</v>
      </c>
      <c r="EQ9" s="25">
        <v>0.65188500615583733</v>
      </c>
      <c r="ER9" s="25">
        <v>0.65595063842781132</v>
      </c>
      <c r="ES9" s="25">
        <v>0.65399398430409084</v>
      </c>
      <c r="ET9" s="25">
        <v>0.68912693547824433</v>
      </c>
      <c r="EU9" s="25">
        <v>0.72072980017376209</v>
      </c>
      <c r="EV9" s="25">
        <v>0.73289281852132371</v>
      </c>
      <c r="EW9" s="25">
        <v>0.7532880415523403</v>
      </c>
      <c r="EX9" s="25">
        <v>0.79480823550587532</v>
      </c>
      <c r="EY9" s="25">
        <v>0.84334374743538587</v>
      </c>
      <c r="EZ9" s="25">
        <v>0.82282745586029948</v>
      </c>
      <c r="FA9" s="25">
        <v>0.79393452772510942</v>
      </c>
      <c r="FB9" s="25">
        <v>0.80108279143175842</v>
      </c>
      <c r="FC9" s="25">
        <v>0.75123376394804464</v>
      </c>
      <c r="FD9" s="25">
        <v>0.69980408322473697</v>
      </c>
      <c r="FE9" s="25">
        <v>0.70999676605917705</v>
      </c>
      <c r="FF9" s="25">
        <v>0.73939904876129214</v>
      </c>
      <c r="FG9" s="25">
        <v>0.75654400402447486</v>
      </c>
      <c r="FH9" s="25">
        <v>0.87576903307477294</v>
      </c>
      <c r="FI9" s="25">
        <v>0.90090103274150946</v>
      </c>
      <c r="FJ9" s="25">
        <v>0.96214947755538172</v>
      </c>
      <c r="FK9" s="25">
        <v>1.1882308942756601</v>
      </c>
      <c r="FL9" s="25">
        <v>1.2100970726815146</v>
      </c>
      <c r="FM9" s="25">
        <v>1.280085440744555</v>
      </c>
      <c r="FN9" s="25">
        <v>1.3143290230323976</v>
      </c>
      <c r="FO9" s="25">
        <v>1.2511781640478525</v>
      </c>
      <c r="FP9" s="25">
        <v>1.2563317490479855</v>
      </c>
      <c r="FQ9" s="25">
        <v>1.1751537960568237</v>
      </c>
      <c r="FR9" s="25">
        <v>1.2710634148479272</v>
      </c>
      <c r="FS9" s="25">
        <v>1.315791876939487</v>
      </c>
      <c r="FT9" s="25">
        <v>1.3710834109627528</v>
      </c>
      <c r="FU9" s="25">
        <v>1.4282862895588755</v>
      </c>
      <c r="FV9" s="25">
        <v>1.6201944152861736</v>
      </c>
      <c r="FW9" s="25">
        <v>1.5675277225818858</v>
      </c>
      <c r="FX9" s="25">
        <v>1.5620808954233212</v>
      </c>
      <c r="FY9" s="25">
        <v>1.4821752445514822</v>
      </c>
      <c r="FZ9" s="25">
        <v>1.2961121978856001</v>
      </c>
      <c r="GA9" s="25">
        <v>1.2962017658291267</v>
      </c>
      <c r="GB9" s="25">
        <v>1.3667490856055515</v>
      </c>
      <c r="GC9" s="25">
        <v>1.4685352911000666</v>
      </c>
      <c r="GD9" s="25">
        <v>1.430965068468202</v>
      </c>
      <c r="GE9" s="25">
        <v>1.5262223073077865</v>
      </c>
      <c r="GF9" s="25">
        <v>1.4882184266217413</v>
      </c>
      <c r="GG9" s="25">
        <v>1.4955831709518506</v>
      </c>
      <c r="GH9" s="25">
        <v>1.5117723027418704</v>
      </c>
      <c r="GI9" s="25">
        <v>1.5211059574452053</v>
      </c>
      <c r="GJ9" s="25">
        <v>1.5743044416576744</v>
      </c>
      <c r="GK9" s="25">
        <v>1.6170892934547032</v>
      </c>
      <c r="GL9" s="25">
        <v>1.655764624499739</v>
      </c>
      <c r="GM9" s="25">
        <v>1.7567183284733794</v>
      </c>
      <c r="GN9" s="25">
        <v>1.7270439407000537</v>
      </c>
      <c r="GO9" s="25">
        <v>1.7036882504431585</v>
      </c>
      <c r="GP9" s="25">
        <v>1.7045622411768342</v>
      </c>
      <c r="GQ9" s="25">
        <v>1.7600096045538658</v>
      </c>
      <c r="GR9" s="25">
        <v>1.8032250962318224</v>
      </c>
      <c r="GS9" s="25">
        <v>1.8347534926682829</v>
      </c>
      <c r="GT9" s="25">
        <v>1.9384045451594596</v>
      </c>
      <c r="GU9" s="25">
        <v>2.1664136060658152</v>
      </c>
      <c r="GV9" s="25">
        <v>2.2309949162402094</v>
      </c>
      <c r="GW9" s="25">
        <v>2.1234261715678224</v>
      </c>
      <c r="GX9" s="25">
        <v>2.1337111255739694</v>
      </c>
      <c r="GY9" s="25">
        <v>2.1542389565645381</v>
      </c>
      <c r="GZ9" s="25">
        <v>2.1376338081472186</v>
      </c>
      <c r="HA9" s="25">
        <v>2.0979349701975449</v>
      </c>
      <c r="HB9" s="25">
        <v>1.9494995284875218</v>
      </c>
      <c r="HC9" s="25">
        <v>1.7245171626887419</v>
      </c>
      <c r="HD9" s="25">
        <v>1.6300048275569883</v>
      </c>
      <c r="HE9" s="25">
        <v>1.5415905353324646</v>
      </c>
      <c r="HF9" s="25">
        <v>1.6183588243531297</v>
      </c>
      <c r="HG9" s="25">
        <v>1.5549466895835848</v>
      </c>
      <c r="HH9" s="25">
        <v>1.5460768825697737</v>
      </c>
      <c r="HI9" s="25">
        <v>1.5308373372012207</v>
      </c>
      <c r="HJ9" s="25">
        <v>1.5228756111579131</v>
      </c>
      <c r="HK9" s="25">
        <v>1.466254523484515</v>
      </c>
      <c r="HL9" s="25">
        <v>1.5097493036211702</v>
      </c>
      <c r="HM9" s="25">
        <v>1.5327611045222156</v>
      </c>
      <c r="HN9" s="25">
        <v>1.5614161193769858</v>
      </c>
      <c r="HO9" s="25">
        <v>1.5660581024020819</v>
      </c>
      <c r="HP9" s="25">
        <v>1.5742291989730393</v>
      </c>
      <c r="HQ9" s="25">
        <v>1.5985406246610723</v>
      </c>
      <c r="HR9" s="25">
        <v>1.6642521487948214</v>
      </c>
      <c r="HS9" s="25">
        <v>1.6675160346909448</v>
      </c>
      <c r="HT9" s="25">
        <v>1.6975672606568832</v>
      </c>
      <c r="HU9" s="25">
        <v>1.7131769835005823</v>
      </c>
      <c r="HV9" s="25">
        <v>1.6336392062059848</v>
      </c>
      <c r="HW9" s="25">
        <v>1.7236004432008112</v>
      </c>
      <c r="HX9" s="25">
        <v>1.8147524284653571</v>
      </c>
      <c r="HY9" s="25">
        <v>1.8615078242835599</v>
      </c>
      <c r="HZ9" s="25">
        <v>2.0654709983050727</v>
      </c>
      <c r="IA9" s="25">
        <v>2.0084906108390883</v>
      </c>
      <c r="IB9" s="25">
        <v>2.0113818470895533</v>
      </c>
      <c r="IC9" s="25">
        <v>2.3221643895033615</v>
      </c>
      <c r="ID9" s="25">
        <v>2.3914967476950308</v>
      </c>
      <c r="IE9" s="25">
        <v>2.5476561974728709</v>
      </c>
      <c r="IF9" s="25">
        <v>2.5367059165576391</v>
      </c>
      <c r="IG9" s="25">
        <v>2.6337055974519945</v>
      </c>
      <c r="IH9" s="25">
        <v>2.60375701401545</v>
      </c>
      <c r="II9" s="25">
        <v>2.4225231014013828</v>
      </c>
      <c r="IJ9" s="25">
        <v>2.3905033780252158</v>
      </c>
      <c r="IK9" s="25">
        <v>2.3907378463551305</v>
      </c>
      <c r="IL9" s="25">
        <v>2.3577273536629737</v>
      </c>
      <c r="IM9" s="25">
        <v>2.5417444344712985</v>
      </c>
      <c r="IN9" s="25">
        <v>2.5428894914452136</v>
      </c>
      <c r="IO9" s="25">
        <v>2.4806964671041203</v>
      </c>
      <c r="IP9" s="25">
        <v>2.4669315532834801</v>
      </c>
      <c r="IQ9" s="25">
        <v>2.6816175529873338</v>
      </c>
      <c r="IR9" s="25">
        <v>2.5804397405938722</v>
      </c>
      <c r="IS9" s="25">
        <v>2.3607105711917469</v>
      </c>
      <c r="IT9" s="25">
        <v>2.2188643929561267</v>
      </c>
      <c r="IU9" s="25">
        <v>2.2050296351550012</v>
      </c>
      <c r="IV9" s="25">
        <v>2.2551698963332774</v>
      </c>
      <c r="IW9" s="25">
        <v>2.2120603370948322</v>
      </c>
      <c r="IX9" s="25">
        <v>2.2060383057378483</v>
      </c>
      <c r="IY9" s="25">
        <v>2.1498488525118513</v>
      </c>
      <c r="IZ9" s="25">
        <v>2.0889968795453191</v>
      </c>
      <c r="JA9" s="25">
        <v>2.0558062211688166</v>
      </c>
      <c r="JB9" s="25">
        <v>2.0444164544417371</v>
      </c>
      <c r="JC9" s="25">
        <v>2.0367635211539077</v>
      </c>
      <c r="JD9" s="25">
        <v>2.0436864737814693</v>
      </c>
      <c r="JE9" s="25">
        <v>2.0428954127865686</v>
      </c>
      <c r="JF9" s="25">
        <v>1.9206256661798862</v>
      </c>
      <c r="JG9" s="25">
        <v>1.9007921672266865</v>
      </c>
      <c r="JH9" s="25">
        <v>1.8814652973673687</v>
      </c>
      <c r="JI9" s="25">
        <v>1.8570600807248594</v>
      </c>
      <c r="JJ9" s="25">
        <v>1.7998023441556796</v>
      </c>
      <c r="JK9" s="25">
        <v>1.6855524176804759</v>
      </c>
      <c r="JL9" s="25">
        <v>1.6452333686120351</v>
      </c>
      <c r="JM9" s="25">
        <v>1.6551878089502121</v>
      </c>
      <c r="JN9" s="25">
        <v>1.6690000009393982</v>
      </c>
      <c r="JO9" s="25">
        <v>1.8594220712562988</v>
      </c>
      <c r="JP9" s="25">
        <v>2.0332020493491272</v>
      </c>
      <c r="JQ9" s="25">
        <v>2.0877923236403553</v>
      </c>
      <c r="JR9" s="25">
        <v>2.0673797889480539</v>
      </c>
      <c r="JS9" s="25">
        <v>2.0077309982267701</v>
      </c>
      <c r="JT9" s="25">
        <v>2.0189681251935392</v>
      </c>
      <c r="JU9" s="25">
        <v>2.1402661890860242</v>
      </c>
      <c r="JV9" s="25">
        <v>2.0340155554005874</v>
      </c>
      <c r="JW9" s="25">
        <v>2.2349087534326295</v>
      </c>
      <c r="JX9" s="25">
        <v>2.2077243935060178</v>
      </c>
      <c r="JY9" s="25">
        <v>2.1286977727303436</v>
      </c>
      <c r="JZ9" s="25">
        <v>2.1174143494850393</v>
      </c>
      <c r="KA9" s="25">
        <v>2.1885431134862561</v>
      </c>
      <c r="KB9" s="25">
        <v>2.0705516223909521</v>
      </c>
      <c r="KC9" s="25">
        <v>1.9354876011088749</v>
      </c>
      <c r="KD9" s="25">
        <v>1.7522381886574938</v>
      </c>
      <c r="KE9" s="25">
        <v>1.7794648227523526</v>
      </c>
      <c r="KF9" s="25">
        <v>1.6930461935849122</v>
      </c>
      <c r="KG9" s="25">
        <v>1.7067475883795167</v>
      </c>
      <c r="KH9" s="25">
        <v>1.7074310515296898</v>
      </c>
      <c r="KI9" s="25">
        <v>1.6740404934363378</v>
      </c>
      <c r="KJ9" s="25">
        <v>1.6346335551798086</v>
      </c>
      <c r="KK9" s="25">
        <v>1.5999962119422357</v>
      </c>
      <c r="KL9" s="25">
        <v>1.5396239754211394</v>
      </c>
      <c r="KM9" s="25">
        <v>1.554655246572358</v>
      </c>
      <c r="KN9" s="25">
        <v>1.5871824676987165</v>
      </c>
      <c r="KO9" s="25">
        <v>1.603836568930364</v>
      </c>
      <c r="KP9" s="25">
        <v>1.6602668073405751</v>
      </c>
      <c r="KQ9" s="25">
        <v>1.6795834742448508</v>
      </c>
      <c r="KR9" s="25">
        <v>1.7227814221168549</v>
      </c>
      <c r="KS9" s="25">
        <v>1.8237236555383272</v>
      </c>
      <c r="KT9" s="25">
        <v>1.9279732636999269</v>
      </c>
      <c r="KU9" s="25">
        <v>2.0589625527232269</v>
      </c>
      <c r="KV9" s="25">
        <v>2.0189327688394338</v>
      </c>
      <c r="KW9" s="25">
        <v>2.0173469286724508</v>
      </c>
      <c r="KX9" s="25">
        <v>2.0316426009656103</v>
      </c>
      <c r="KY9" s="25">
        <v>2.0509654819524004</v>
      </c>
      <c r="KZ9" s="25">
        <v>2.0109711805300114</v>
      </c>
      <c r="LA9" s="25">
        <v>1.9411259293172141</v>
      </c>
      <c r="LB9" s="25">
        <v>1.9196161624841779</v>
      </c>
      <c r="LC9" s="25">
        <v>1.9310050093163924</v>
      </c>
      <c r="LD9" s="25">
        <v>1.8748402415897756</v>
      </c>
      <c r="LE9" s="25">
        <v>1.8812055772844332</v>
      </c>
      <c r="LF9" s="25">
        <v>1.9102528762136346</v>
      </c>
      <c r="LG9" s="25">
        <v>1.8576325885804559</v>
      </c>
      <c r="LH9" s="25">
        <v>1.8435024869438685</v>
      </c>
      <c r="LI9" s="25">
        <v>1.8105075095995156</v>
      </c>
      <c r="LJ9" s="25">
        <v>1.7772037187887979</v>
      </c>
      <c r="LK9" s="25">
        <v>1.7867898019875244</v>
      </c>
      <c r="LL9" s="25">
        <v>1.8481760017705871</v>
      </c>
      <c r="LM9" s="25">
        <v>1.7829977379702333</v>
      </c>
      <c r="LN9" s="25">
        <v>1.7479505565458262</v>
      </c>
      <c r="LO9" s="25">
        <v>1.7253718621349443</v>
      </c>
      <c r="LP9" s="25">
        <v>1.7042398859059888</v>
      </c>
      <c r="LQ9" s="25">
        <v>1.6433965213614874</v>
      </c>
      <c r="LR9" s="25">
        <v>1.6735916316695318</v>
      </c>
      <c r="LS9" s="25">
        <v>1.7058946837748614</v>
      </c>
      <c r="LT9" s="25">
        <v>1.7181174515035773</v>
      </c>
      <c r="LU9" s="25">
        <v>1.6551403410639245</v>
      </c>
      <c r="LV9" s="25">
        <v>1.6804941203354866</v>
      </c>
      <c r="LW9" s="25">
        <v>1.6336401229072741</v>
      </c>
      <c r="LX9" s="25">
        <v>1.63846639352736</v>
      </c>
      <c r="LY9" s="25">
        <v>1.5906641291294734</v>
      </c>
      <c r="LZ9" s="25">
        <v>1.5567231998938416</v>
      </c>
      <c r="MA9" s="25">
        <v>1.6269647918558119</v>
      </c>
      <c r="MB9" s="25">
        <v>1.5787722683761802</v>
      </c>
      <c r="MC9" s="25">
        <v>1.5946938638411199</v>
      </c>
      <c r="MD9" s="25">
        <v>1.6260930948238936</v>
      </c>
      <c r="ME9" s="25">
        <v>1.6025609121535649</v>
      </c>
      <c r="MF9" s="25">
        <v>1.6082908400151805</v>
      </c>
      <c r="MG9" s="25">
        <v>1.7089131632872361</v>
      </c>
      <c r="MH9" s="25">
        <v>1.6465843118517358</v>
      </c>
      <c r="MI9" s="25">
        <v>1.6007190704433569</v>
      </c>
      <c r="MJ9" s="25">
        <v>1.7097732329924744</v>
      </c>
      <c r="MK9" s="25">
        <v>1.6178967558430852</v>
      </c>
      <c r="ML9" s="25">
        <v>1.5856143234698707</v>
      </c>
      <c r="MM9" s="25">
        <v>1.5332826201270988</v>
      </c>
      <c r="MN9" s="25">
        <v>1.4771863809283736</v>
      </c>
      <c r="MO9" s="25">
        <v>1.4688415569201205</v>
      </c>
      <c r="MP9" s="25">
        <v>1.5033300234804856</v>
      </c>
      <c r="MQ9" s="25">
        <v>1.4828594268504662</v>
      </c>
      <c r="MR9" s="25">
        <v>1.4890320200888105</v>
      </c>
      <c r="MS9" s="25">
        <v>1.482790517138421</v>
      </c>
      <c r="MT9" s="25">
        <v>1.4969853798727586</v>
      </c>
      <c r="MU9" s="25">
        <v>1.5572620171927307</v>
      </c>
      <c r="MV9" s="25">
        <v>1.5507958507119499</v>
      </c>
      <c r="MW9" s="25">
        <v>1.590826502040954</v>
      </c>
      <c r="MX9" s="25">
        <v>1.5783580589101556</v>
      </c>
      <c r="MY9" s="25">
        <v>1.6649879886958032</v>
      </c>
      <c r="MZ9" s="25">
        <v>1.7854330774885543</v>
      </c>
      <c r="NA9" s="25">
        <v>1.8960840266677594</v>
      </c>
      <c r="NB9" s="25">
        <v>2.1045027343070233</v>
      </c>
      <c r="NC9" s="25">
        <v>2.2571964862012339</v>
      </c>
      <c r="ND9" s="25">
        <v>2.3361261514639589</v>
      </c>
      <c r="NE9" s="25">
        <v>2.5684377475891651</v>
      </c>
      <c r="NF9" s="25">
        <v>2.6791258034362602</v>
      </c>
      <c r="NG9" s="25">
        <v>2.8237487875409064</v>
      </c>
      <c r="NH9" s="25">
        <v>2.8958002462220604</v>
      </c>
      <c r="NI9" s="25">
        <v>2.6735500161845716</v>
      </c>
      <c r="NJ9" s="25">
        <v>2.6332401270822894</v>
      </c>
      <c r="NK9" s="25">
        <v>2.4147524233782272</v>
      </c>
      <c r="NL9" s="25">
        <v>2.3667511552314391</v>
      </c>
      <c r="NM9" s="25">
        <v>2.3567446900736888</v>
      </c>
      <c r="NN9" s="25">
        <v>2.4457948418495743</v>
      </c>
      <c r="NO9" s="25">
        <v>2.3905804085916662</v>
      </c>
      <c r="NP9" s="25">
        <v>2.3692282530579307</v>
      </c>
      <c r="NQ9" s="25">
        <v>2.2712598757113818</v>
      </c>
      <c r="NR9" s="25">
        <v>2.2990544856393518</v>
      </c>
      <c r="NS9" s="25">
        <v>2.4444507312126427</v>
      </c>
      <c r="NT9" s="25">
        <v>1.5439025821415002</v>
      </c>
      <c r="NU9" s="25">
        <v>2.6943302976740835</v>
      </c>
      <c r="NV9" s="25">
        <v>2.6769898953352533</v>
      </c>
      <c r="NW9" s="25">
        <v>2.7093688709550885</v>
      </c>
      <c r="NX9" s="25">
        <v>2.7266230182587177</v>
      </c>
      <c r="NY9" s="25">
        <v>2.7259725950327489</v>
      </c>
      <c r="NZ9" s="25">
        <v>2.7996080099841163</v>
      </c>
      <c r="OA9" s="25">
        <v>2.7726050438627459</v>
      </c>
      <c r="OB9" s="25">
        <v>2.7383484162895924</v>
      </c>
      <c r="OC9" s="25">
        <v>2.9612715416699542</v>
      </c>
      <c r="OD9" s="25">
        <v>3.1664297340126075</v>
      </c>
      <c r="OE9" s="25">
        <v>3.2725693538700464</v>
      </c>
      <c r="OF9" s="25">
        <v>3.6150476455989309</v>
      </c>
      <c r="OG9" s="25">
        <v>3.8311178604146128</v>
      </c>
      <c r="OH9" s="25">
        <v>4.0553247623215158</v>
      </c>
      <c r="OI9" s="25">
        <v>4.2697258456031957</v>
      </c>
      <c r="OJ9" s="25">
        <v>4.4084355413934189</v>
      </c>
      <c r="OK9" s="25">
        <v>4.5316552113318247</v>
      </c>
      <c r="OL9" s="25">
        <v>4.6645737557532572</v>
      </c>
      <c r="OM9" s="25">
        <v>4.5318811958642078</v>
      </c>
      <c r="ON9" s="25">
        <v>4.6409886083130187</v>
      </c>
      <c r="OO9" s="25">
        <v>4.7394636537467978</v>
      </c>
      <c r="OP9" s="25">
        <v>5.0284408385454524</v>
      </c>
      <c r="OQ9" s="25">
        <v>5.1566616766443127</v>
      </c>
      <c r="OR9" s="25">
        <v>5.1461258385926918</v>
      </c>
      <c r="OS9" s="25">
        <v>5.124256711765363</v>
      </c>
      <c r="OT9" s="25">
        <v>4.7597400849257729</v>
      </c>
      <c r="OU9" s="25">
        <v>4.1968171251022639</v>
      </c>
      <c r="OV9" s="25">
        <v>3.9501758936813505</v>
      </c>
      <c r="OW9" s="25">
        <v>4.3110087906686294</v>
      </c>
      <c r="OX9" s="25">
        <v>4.5098285311932047</v>
      </c>
      <c r="OY9" s="25">
        <v>4.8412028158485434</v>
      </c>
      <c r="OZ9" s="25">
        <v>4.9698522346294753</v>
      </c>
      <c r="PA9" s="25">
        <v>4.7385087654238136</v>
      </c>
      <c r="PB9" s="25">
        <v>4.6267747605965628</v>
      </c>
      <c r="PC9" s="25">
        <v>4.3051927382570065</v>
      </c>
      <c r="PD9" s="25">
        <v>4.3813518803015787</v>
      </c>
      <c r="PE9" s="25">
        <v>4.0945690166604329</v>
      </c>
      <c r="PF9" s="25">
        <v>3.9280359909026594</v>
      </c>
      <c r="PG9" s="25">
        <v>4.0186591287031428</v>
      </c>
      <c r="PH9" s="25">
        <v>4.103655540284227</v>
      </c>
    </row>
    <row r="10" spans="1:424" x14ac:dyDescent="0.3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  <c r="MZ10" s="25"/>
      <c r="NA10" s="25"/>
      <c r="NB10" s="25"/>
      <c r="NC10" s="25"/>
      <c r="ND10" s="25"/>
      <c r="NE10" s="25"/>
      <c r="NF10" s="25"/>
      <c r="NG10" s="25"/>
      <c r="NH10" s="25"/>
      <c r="NI10" s="25"/>
      <c r="NJ10" s="25"/>
      <c r="NK10" s="25"/>
      <c r="NL10" s="25"/>
      <c r="NM10" s="25"/>
      <c r="NN10" s="25"/>
      <c r="NO10" s="25"/>
      <c r="NP10" s="25"/>
      <c r="NQ10" s="25"/>
      <c r="NR10" s="25"/>
      <c r="NS10" s="25"/>
      <c r="NT10" s="25"/>
      <c r="NU10" s="25"/>
      <c r="NV10" s="25"/>
      <c r="NW10" s="25"/>
      <c r="NX10" s="25"/>
      <c r="NY10" s="25"/>
      <c r="NZ10" s="25"/>
      <c r="OA10" s="25"/>
      <c r="OB10" s="25"/>
      <c r="OC10" s="25"/>
      <c r="OD10" s="25"/>
      <c r="OE10" s="25"/>
      <c r="OF10" s="25"/>
      <c r="OG10" s="25"/>
      <c r="OH10" s="25"/>
      <c r="OI10" s="25"/>
      <c r="OJ10" s="25"/>
      <c r="OK10" s="25"/>
      <c r="OL10" s="25"/>
      <c r="OM10" s="25"/>
      <c r="ON10" s="25"/>
      <c r="OO10" s="25"/>
      <c r="OP10" s="25"/>
      <c r="OQ10" s="25"/>
      <c r="OR10" s="25"/>
      <c r="OS10" s="25"/>
      <c r="OT10" s="25"/>
      <c r="OU10" s="25"/>
      <c r="OV10" s="25"/>
      <c r="OW10" s="25"/>
      <c r="OX10" s="25"/>
      <c r="OY10" s="25"/>
      <c r="OZ10" s="25"/>
      <c r="PA10" s="25"/>
      <c r="PB10" s="25"/>
      <c r="PC10" s="25"/>
      <c r="PD10" s="25"/>
      <c r="PE10" s="25"/>
      <c r="PF10" s="25"/>
      <c r="PG10" s="25"/>
      <c r="PH10" s="25"/>
    </row>
    <row r="11" spans="1:424" x14ac:dyDescent="0.3">
      <c r="A11" s="15" t="s">
        <v>3</v>
      </c>
      <c r="B11" s="15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>
        <v>7.1198879999999996</v>
      </c>
      <c r="AB11" s="20">
        <v>5.8881904999999994</v>
      </c>
      <c r="AC11" s="20">
        <v>8.8353330000000003</v>
      </c>
      <c r="AD11" s="20">
        <v>8.0537737000000007</v>
      </c>
      <c r="AE11" s="20">
        <v>8.9342570000000006</v>
      </c>
      <c r="AF11" s="20">
        <v>7.684666</v>
      </c>
      <c r="AG11" s="20">
        <v>5.6442150000000009</v>
      </c>
      <c r="AH11" s="20">
        <v>6.9417352499999998</v>
      </c>
      <c r="AI11" s="20">
        <v>7.1577150000000005</v>
      </c>
      <c r="AJ11" s="20">
        <v>6.4720599999999999</v>
      </c>
      <c r="AK11" s="20">
        <v>5.8360448000000007</v>
      </c>
      <c r="AL11" s="20">
        <v>6.1392386500000002</v>
      </c>
      <c r="AM11" s="20">
        <v>5.5220645000000008</v>
      </c>
      <c r="AN11" s="20">
        <v>8.1750810000000005</v>
      </c>
      <c r="AO11" s="20">
        <v>10.449636</v>
      </c>
      <c r="AP11" s="20">
        <v>16.212173050000001</v>
      </c>
      <c r="AQ11" s="20">
        <v>13.4769258</v>
      </c>
      <c r="AR11" s="20">
        <v>12.6201194</v>
      </c>
      <c r="AS11" s="20">
        <v>13.680850333333334</v>
      </c>
      <c r="AT11" s="20">
        <v>10.104227333333332</v>
      </c>
      <c r="AU11" s="20">
        <v>13.426114333333334</v>
      </c>
      <c r="AV11" s="20">
        <v>9.0833753333333327</v>
      </c>
      <c r="AW11" s="20">
        <v>10.685880333333332</v>
      </c>
      <c r="AX11" s="20">
        <v>9.300538333333332</v>
      </c>
      <c r="AY11" s="20">
        <v>10.08898007781894</v>
      </c>
      <c r="AZ11" s="20">
        <v>11.884646197727182</v>
      </c>
      <c r="BA11" s="20">
        <v>12.102887054430992</v>
      </c>
      <c r="BB11" s="20">
        <v>8.4127718644655864</v>
      </c>
      <c r="BC11" s="20">
        <v>11.606096289110157</v>
      </c>
      <c r="BD11" s="20">
        <v>14.823112057769261</v>
      </c>
      <c r="BE11" s="20">
        <v>12.022629900166665</v>
      </c>
      <c r="BF11" s="20">
        <v>16.521717985166667</v>
      </c>
      <c r="BG11" s="20">
        <v>20.058565866166667</v>
      </c>
      <c r="BH11" s="20">
        <v>27.097986416666672</v>
      </c>
      <c r="BI11" s="20">
        <v>18.996809012166665</v>
      </c>
      <c r="BJ11" s="20">
        <v>16.825514514666668</v>
      </c>
      <c r="BK11" s="20">
        <v>27.144616704485607</v>
      </c>
      <c r="BL11" s="20">
        <v>20.001236664393851</v>
      </c>
      <c r="BM11" s="20">
        <v>15.85244172109766</v>
      </c>
      <c r="BN11" s="20">
        <v>26.837946531132257</v>
      </c>
      <c r="BO11" s="20">
        <v>21.117920999999999</v>
      </c>
      <c r="BP11" s="20">
        <v>20.033088999999997</v>
      </c>
      <c r="BQ11" s="20">
        <v>25.029637000000001</v>
      </c>
      <c r="BR11" s="20">
        <v>29.892646000000003</v>
      </c>
      <c r="BS11" s="20">
        <v>35.937441999999997</v>
      </c>
      <c r="BT11" s="20">
        <v>35.192149999999991</v>
      </c>
      <c r="BU11" s="20">
        <v>30.078240999999998</v>
      </c>
      <c r="BV11" s="20">
        <v>29.701104000000001</v>
      </c>
      <c r="BW11" s="20">
        <v>13.975981999999998</v>
      </c>
      <c r="BX11" s="20">
        <v>19.655985000000001</v>
      </c>
      <c r="BY11" s="20">
        <v>14.821119000000003</v>
      </c>
      <c r="BZ11" s="20">
        <v>13.058841169999997</v>
      </c>
      <c r="CA11" s="20">
        <v>16.491050000000001</v>
      </c>
      <c r="CB11" s="20">
        <v>17.366050000000001</v>
      </c>
      <c r="CC11" s="20">
        <v>12.438802000000001</v>
      </c>
      <c r="CD11" s="20">
        <v>18.850888999999999</v>
      </c>
      <c r="CE11" s="20">
        <v>20.395099999999999</v>
      </c>
      <c r="CF11" s="20">
        <v>13.544108</v>
      </c>
      <c r="CG11" s="20">
        <v>11.206867000000001</v>
      </c>
      <c r="CH11" s="20">
        <v>17.747333999999999</v>
      </c>
      <c r="CI11" s="20">
        <v>30.416599999999999</v>
      </c>
      <c r="CJ11" s="20">
        <v>15.756873000000001</v>
      </c>
      <c r="CK11" s="20">
        <v>14.830034999999999</v>
      </c>
      <c r="CL11" s="20">
        <v>21.282655999999999</v>
      </c>
      <c r="CM11" s="20">
        <v>27.158752999999997</v>
      </c>
      <c r="CN11" s="20">
        <v>24.866</v>
      </c>
      <c r="CO11" s="20">
        <v>20.658000000000001</v>
      </c>
      <c r="CP11" s="20">
        <v>21.247</v>
      </c>
      <c r="CQ11" s="20">
        <v>27.906999999999993</v>
      </c>
      <c r="CR11" s="20">
        <v>15.27</v>
      </c>
      <c r="CS11" s="20">
        <v>19.613</v>
      </c>
      <c r="CT11" s="20">
        <v>16.658999999999995</v>
      </c>
      <c r="CU11" s="20">
        <v>14.390395999999999</v>
      </c>
      <c r="CV11" s="20">
        <v>12.835710000000001</v>
      </c>
      <c r="CW11" s="20">
        <v>15.847338000000001</v>
      </c>
      <c r="CX11" s="20">
        <v>11.718332999999999</v>
      </c>
      <c r="CY11" s="20">
        <v>11.020408</v>
      </c>
      <c r="CZ11" s="20">
        <v>15.966000000000001</v>
      </c>
      <c r="DA11" s="20">
        <v>22.201129000000002</v>
      </c>
      <c r="DB11" s="20">
        <v>24.401798999999997</v>
      </c>
      <c r="DC11" s="20">
        <v>32.914240000000007</v>
      </c>
      <c r="DD11" s="20">
        <v>33.218426000000001</v>
      </c>
      <c r="DE11" s="20">
        <v>24.792370999999999</v>
      </c>
      <c r="DF11" s="20">
        <v>26.340042000000004</v>
      </c>
      <c r="DG11" s="20">
        <v>21.613613999999998</v>
      </c>
      <c r="DH11" s="20">
        <v>18.366</v>
      </c>
      <c r="DI11" s="20">
        <v>21.824000000000005</v>
      </c>
      <c r="DJ11" s="20">
        <v>23.370999999999999</v>
      </c>
      <c r="DK11" s="20">
        <v>33.829000000000001</v>
      </c>
      <c r="DL11" s="20">
        <v>22.545000000000002</v>
      </c>
      <c r="DM11" s="20">
        <v>29.393000000000004</v>
      </c>
      <c r="DN11" s="20">
        <v>29.157000000000004</v>
      </c>
      <c r="DO11" s="20">
        <v>30.197712999999997</v>
      </c>
      <c r="DP11" s="20">
        <v>32.595999999999997</v>
      </c>
      <c r="DQ11" s="20">
        <v>32.724000000000004</v>
      </c>
      <c r="DR11" s="20">
        <v>26.427</v>
      </c>
      <c r="DS11" s="20">
        <v>26.90343</v>
      </c>
      <c r="DT11" s="20">
        <v>32.391711730000004</v>
      </c>
      <c r="DU11" s="20">
        <v>26.821460000000002</v>
      </c>
      <c r="DV11" s="20">
        <v>30.283499999999997</v>
      </c>
      <c r="DW11" s="20">
        <v>30.727889999999999</v>
      </c>
      <c r="DX11" s="20">
        <v>31.667040000000004</v>
      </c>
      <c r="DY11" s="20">
        <v>34.591466000000004</v>
      </c>
      <c r="DZ11" s="20">
        <v>30.878769999999999</v>
      </c>
      <c r="EA11" s="20">
        <v>40.566961690000007</v>
      </c>
      <c r="EB11" s="20">
        <v>34.044789999999999</v>
      </c>
      <c r="EC11" s="20">
        <v>33.636789999999998</v>
      </c>
      <c r="ED11" s="20">
        <v>32.27384</v>
      </c>
      <c r="EE11" s="20">
        <v>28.811400000000003</v>
      </c>
      <c r="EF11" s="20">
        <v>29.249449999999996</v>
      </c>
      <c r="EG11" s="20">
        <v>29.00254</v>
      </c>
      <c r="EH11" s="20">
        <v>34.356409999999997</v>
      </c>
      <c r="EI11" s="20">
        <v>29.45927</v>
      </c>
      <c r="EJ11" s="20">
        <v>24.663479000000006</v>
      </c>
      <c r="EK11" s="20">
        <v>39.616683619999996</v>
      </c>
      <c r="EL11" s="20">
        <v>37.41548126</v>
      </c>
      <c r="EM11" s="20">
        <v>37.101433200000002</v>
      </c>
      <c r="EN11" s="20">
        <v>37.485843019999997</v>
      </c>
      <c r="EO11" s="20">
        <v>34.534863999999999</v>
      </c>
      <c r="EP11" s="20">
        <v>33.934095960000001</v>
      </c>
      <c r="EQ11" s="20">
        <v>34.700101859999997</v>
      </c>
      <c r="ER11" s="20">
        <v>38.136753750000004</v>
      </c>
      <c r="ES11" s="20">
        <v>48.916682800000004</v>
      </c>
      <c r="ET11" s="20">
        <v>44.792822299999997</v>
      </c>
      <c r="EU11" s="20">
        <v>34.815092799999995</v>
      </c>
      <c r="EV11" s="20">
        <v>35.622333759999997</v>
      </c>
      <c r="EW11" s="20">
        <v>54.264799999999994</v>
      </c>
      <c r="EX11" s="20">
        <v>46.301519999999996</v>
      </c>
      <c r="EY11" s="20">
        <v>55.844830000000009</v>
      </c>
      <c r="EZ11" s="20">
        <v>53.199550000000009</v>
      </c>
      <c r="FA11" s="20">
        <v>42.019919999999999</v>
      </c>
      <c r="FB11" s="20">
        <v>37.285960000000003</v>
      </c>
      <c r="FC11" s="20">
        <v>46.168255983985439</v>
      </c>
      <c r="FD11" s="20">
        <v>51.434411033585597</v>
      </c>
      <c r="FE11" s="20">
        <v>44.61076328888398</v>
      </c>
      <c r="FF11" s="20">
        <v>43.728361495016465</v>
      </c>
      <c r="FG11" s="20">
        <v>48.307689164984161</v>
      </c>
      <c r="FH11" s="20">
        <v>55.344906350558482</v>
      </c>
      <c r="FI11" s="20">
        <v>44.448946884470146</v>
      </c>
      <c r="FJ11" s="20">
        <v>48.576040327811796</v>
      </c>
      <c r="FK11" s="20">
        <v>52.970718437345084</v>
      </c>
      <c r="FL11" s="20">
        <v>55.817653586105472</v>
      </c>
      <c r="FM11" s="20">
        <v>56.679162757224205</v>
      </c>
      <c r="FN11" s="20">
        <v>52.559632851041172</v>
      </c>
      <c r="FO11" s="20">
        <v>49.647684781756851</v>
      </c>
      <c r="FP11" s="20">
        <v>52.319341730097058</v>
      </c>
      <c r="FQ11" s="20">
        <v>48.868960864227262</v>
      </c>
      <c r="FR11" s="20">
        <v>58.48627073381148</v>
      </c>
      <c r="FS11" s="20">
        <v>55.406097645915196</v>
      </c>
      <c r="FT11" s="20">
        <v>56.987881943112669</v>
      </c>
      <c r="FU11" s="20">
        <v>57.820999999999998</v>
      </c>
      <c r="FV11" s="20">
        <v>50.812000000000005</v>
      </c>
      <c r="FW11" s="20">
        <v>54.14</v>
      </c>
      <c r="FX11" s="20">
        <v>52.342999999999996</v>
      </c>
      <c r="FY11" s="20">
        <v>56.340999999999994</v>
      </c>
      <c r="FZ11" s="20">
        <v>67.191000000000003</v>
      </c>
      <c r="GA11" s="20">
        <v>62.710999999999999</v>
      </c>
      <c r="GB11" s="20">
        <v>67.313999999999993</v>
      </c>
      <c r="GC11" s="20">
        <v>66.974999999999994</v>
      </c>
      <c r="GD11" s="20">
        <v>73.076999999999998</v>
      </c>
      <c r="GE11" s="20">
        <v>68.925000000000011</v>
      </c>
      <c r="GF11" s="20">
        <v>76.225999999999999</v>
      </c>
      <c r="GG11" s="20">
        <v>82.616</v>
      </c>
      <c r="GH11" s="20">
        <v>89.978000000000009</v>
      </c>
      <c r="GI11" s="20">
        <v>102.773</v>
      </c>
      <c r="GJ11" s="20">
        <v>85.698999999999998</v>
      </c>
      <c r="GK11" s="20">
        <v>104.089</v>
      </c>
      <c r="GL11" s="20">
        <v>88.216000000000008</v>
      </c>
      <c r="GM11" s="20">
        <v>78.093763526676213</v>
      </c>
      <c r="GN11" s="20">
        <v>85.155000000000001</v>
      </c>
      <c r="GO11" s="20">
        <v>81.787000000000006</v>
      </c>
      <c r="GP11" s="20">
        <v>88.089999999999989</v>
      </c>
      <c r="GQ11" s="20">
        <v>94.811000000000007</v>
      </c>
      <c r="GR11" s="20">
        <v>86.144000000000005</v>
      </c>
      <c r="GS11" s="20">
        <v>89.893000000000001</v>
      </c>
      <c r="GT11" s="20">
        <v>91.550000000000011</v>
      </c>
      <c r="GU11" s="20">
        <v>104.71749344964212</v>
      </c>
      <c r="GV11" s="20">
        <v>103.33824782719837</v>
      </c>
      <c r="GW11" s="20">
        <v>120.92726779780165</v>
      </c>
      <c r="GX11" s="20">
        <v>109.77263726993866</v>
      </c>
      <c r="GY11" s="20">
        <v>128.64623680342535</v>
      </c>
      <c r="GZ11" s="20">
        <v>107.80686733128833</v>
      </c>
      <c r="HA11" s="20">
        <v>98.086785499744366</v>
      </c>
      <c r="HB11" s="20">
        <v>110.89120360429449</v>
      </c>
      <c r="HC11" s="20">
        <v>103.89836519043968</v>
      </c>
      <c r="HD11" s="20">
        <v>85.896068603016374</v>
      </c>
      <c r="HE11" s="20">
        <v>90.390999999999991</v>
      </c>
      <c r="HF11" s="20">
        <v>105.002</v>
      </c>
      <c r="HG11" s="20">
        <v>109.25800000000001</v>
      </c>
      <c r="HH11" s="20">
        <v>102.875</v>
      </c>
      <c r="HI11" s="20">
        <v>92.070999999999998</v>
      </c>
      <c r="HJ11" s="20">
        <v>94.207999999999998</v>
      </c>
      <c r="HK11" s="20">
        <v>102.86899999999999</v>
      </c>
      <c r="HL11" s="20">
        <v>106.41500000000001</v>
      </c>
      <c r="HM11" s="20">
        <v>101.374</v>
      </c>
      <c r="HN11" s="20">
        <v>115.733</v>
      </c>
      <c r="HO11" s="20">
        <v>106.351</v>
      </c>
      <c r="HP11" s="20">
        <v>116.26300000000003</v>
      </c>
      <c r="HQ11" s="20">
        <v>107.52609325499714</v>
      </c>
      <c r="HR11" s="20">
        <v>108.56085595299828</v>
      </c>
      <c r="HS11" s="20">
        <v>129.93261143869032</v>
      </c>
      <c r="HT11" s="20">
        <v>121.21402519328677</v>
      </c>
      <c r="HU11" s="20">
        <v>120.73724989864223</v>
      </c>
      <c r="HV11" s="20">
        <v>113.05794453493303</v>
      </c>
      <c r="HW11" s="20">
        <v>95.628655839611497</v>
      </c>
      <c r="HX11" s="20">
        <v>121.14160351510932</v>
      </c>
      <c r="HY11" s="20">
        <v>98.549145469545493</v>
      </c>
      <c r="HZ11" s="20">
        <v>109.15310514036864</v>
      </c>
      <c r="IA11" s="20">
        <v>107.80199999999999</v>
      </c>
      <c r="IB11" s="20">
        <v>117.69699999999999</v>
      </c>
      <c r="IC11" s="20">
        <v>132.84041670000016</v>
      </c>
      <c r="ID11" s="20">
        <v>146.4217124000001</v>
      </c>
      <c r="IE11" s="20">
        <v>157.40947051000001</v>
      </c>
      <c r="IF11" s="20">
        <v>138.21792847739746</v>
      </c>
      <c r="IG11" s="20">
        <v>147.30083228999996</v>
      </c>
      <c r="IH11" s="20">
        <v>136.20647305</v>
      </c>
      <c r="II11" s="20">
        <v>136.73279800000023</v>
      </c>
      <c r="IJ11" s="20">
        <v>140.35187983000003</v>
      </c>
      <c r="IK11" s="20">
        <v>125.4819816199999</v>
      </c>
      <c r="IL11" s="20">
        <v>137.03087817000022</v>
      </c>
      <c r="IM11" s="20">
        <v>143.28179100000028</v>
      </c>
      <c r="IN11" s="20">
        <v>155.35249798000007</v>
      </c>
      <c r="IO11" s="20">
        <v>151.99397211999997</v>
      </c>
      <c r="IP11" s="20">
        <v>161.35891237000001</v>
      </c>
      <c r="IQ11" s="20">
        <v>174.32856762</v>
      </c>
      <c r="IR11" s="20">
        <v>162.60536634813445</v>
      </c>
      <c r="IS11" s="20">
        <v>174.01165536999991</v>
      </c>
      <c r="IT11" s="20">
        <v>177.35643492000037</v>
      </c>
      <c r="IU11" s="20">
        <v>174.75274097000016</v>
      </c>
      <c r="IV11" s="20">
        <v>170.56759217000015</v>
      </c>
      <c r="IW11" s="20">
        <v>165.49743460000022</v>
      </c>
      <c r="IX11" s="20">
        <v>158.48902759000009</v>
      </c>
      <c r="IY11" s="20">
        <v>168.68704776000058</v>
      </c>
      <c r="IZ11" s="20">
        <v>144.6025762299999</v>
      </c>
      <c r="JA11" s="20">
        <v>169.6792114700001</v>
      </c>
      <c r="JB11" s="20">
        <v>185.14773202000038</v>
      </c>
      <c r="JC11" s="20">
        <v>168.99023479999988</v>
      </c>
      <c r="JD11" s="20">
        <v>186.13209139000008</v>
      </c>
      <c r="JE11" s="20">
        <v>179.57353497999966</v>
      </c>
      <c r="JF11" s="20">
        <v>148.74892565000027</v>
      </c>
      <c r="JG11" s="20">
        <v>152.35193944</v>
      </c>
      <c r="JH11" s="20">
        <v>154.73862834000005</v>
      </c>
      <c r="JI11" s="20">
        <v>158.64742840999997</v>
      </c>
      <c r="JJ11" s="20">
        <v>164.96868638000001</v>
      </c>
      <c r="JK11" s="20">
        <v>155.29013889000009</v>
      </c>
      <c r="JL11" s="20">
        <v>157.77846467000001</v>
      </c>
      <c r="JM11" s="20">
        <v>164.45543552580429</v>
      </c>
      <c r="JN11" s="20">
        <v>166.74645204732599</v>
      </c>
      <c r="JO11" s="20">
        <v>168.29056488662741</v>
      </c>
      <c r="JP11" s="20">
        <v>152.70581703939064</v>
      </c>
      <c r="JQ11" s="20">
        <v>165.46144304213144</v>
      </c>
      <c r="JR11" s="20">
        <v>145.21334337596937</v>
      </c>
      <c r="JS11" s="20">
        <v>148.48968944010699</v>
      </c>
      <c r="JT11" s="20">
        <v>145.65848144874562</v>
      </c>
      <c r="JU11" s="20">
        <v>155.4168197031899</v>
      </c>
      <c r="JV11" s="20">
        <v>169.80322896659581</v>
      </c>
      <c r="JW11" s="20">
        <v>163.6809625445095</v>
      </c>
      <c r="JX11" s="20">
        <v>156.86334188967709</v>
      </c>
      <c r="JY11" s="20">
        <v>149.01320015894737</v>
      </c>
      <c r="JZ11" s="20">
        <v>155.22740710974216</v>
      </c>
      <c r="KA11" s="20">
        <v>176.44133634172584</v>
      </c>
      <c r="KB11" s="20">
        <v>155.76601438525049</v>
      </c>
      <c r="KC11" s="20">
        <v>157.39557005535417</v>
      </c>
      <c r="KD11" s="20">
        <v>165.53857926047365</v>
      </c>
      <c r="KE11" s="20">
        <v>146.77071686250019</v>
      </c>
      <c r="KF11" s="20">
        <v>147.03472683211595</v>
      </c>
      <c r="KG11" s="20">
        <v>149.9391038499526</v>
      </c>
      <c r="KH11" s="20">
        <v>133.49963246235845</v>
      </c>
      <c r="KI11" s="20">
        <v>159.58958772424015</v>
      </c>
      <c r="KJ11" s="20">
        <v>169.21103495996243</v>
      </c>
      <c r="KK11" s="20">
        <v>168.67761881247168</v>
      </c>
      <c r="KL11" s="20">
        <v>164.36285419293031</v>
      </c>
      <c r="KM11" s="20">
        <v>182.63634640483957</v>
      </c>
      <c r="KN11" s="20">
        <v>178.77101826902884</v>
      </c>
      <c r="KO11" s="20">
        <v>169.80590787802461</v>
      </c>
      <c r="KP11" s="20">
        <v>175.79781449877407</v>
      </c>
      <c r="KQ11" s="20">
        <v>163.83763482045299</v>
      </c>
      <c r="KR11" s="20">
        <v>165.49051866720916</v>
      </c>
      <c r="KS11" s="20">
        <v>174.62902182207787</v>
      </c>
      <c r="KT11" s="20">
        <v>186.23195684570368</v>
      </c>
      <c r="KU11" s="20">
        <v>204.32065124145876</v>
      </c>
      <c r="KV11" s="20">
        <v>195.8001630910253</v>
      </c>
      <c r="KW11" s="20">
        <v>164.39556399271729</v>
      </c>
      <c r="KX11" s="20">
        <v>158.17379706526762</v>
      </c>
      <c r="KY11" s="20">
        <v>173.45703998755806</v>
      </c>
      <c r="KZ11" s="20">
        <v>170.40182732416736</v>
      </c>
      <c r="LA11" s="20">
        <v>260.74500062736143</v>
      </c>
      <c r="LB11" s="20">
        <v>282.41369518660042</v>
      </c>
      <c r="LC11" s="20">
        <v>178.95365022685223</v>
      </c>
      <c r="LD11" s="20">
        <v>170.57521693943323</v>
      </c>
      <c r="LE11" s="20">
        <v>176.53277092663799</v>
      </c>
      <c r="LF11" s="20">
        <v>193.57064673312283</v>
      </c>
      <c r="LG11" s="20">
        <v>201.43215739994361</v>
      </c>
      <c r="LH11" s="20">
        <v>214.78005383092415</v>
      </c>
      <c r="LI11" s="20">
        <v>254.02007586106936</v>
      </c>
      <c r="LJ11" s="20">
        <v>213.05577271244556</v>
      </c>
      <c r="LK11" s="20">
        <v>220.23480792045174</v>
      </c>
      <c r="LL11" s="20">
        <v>179.90586172516345</v>
      </c>
      <c r="LM11" s="20">
        <v>238.07498501035843</v>
      </c>
      <c r="LN11" s="20">
        <v>214.01098723775567</v>
      </c>
      <c r="LO11" s="20">
        <v>200.80203137999982</v>
      </c>
      <c r="LP11" s="20">
        <v>216.77977300999999</v>
      </c>
      <c r="LQ11" s="20">
        <v>226.19496560411335</v>
      </c>
      <c r="LR11" s="20">
        <v>256.20826883000012</v>
      </c>
      <c r="LS11" s="20">
        <v>214.93993198397408</v>
      </c>
      <c r="LT11" s="20">
        <v>219.03258305999981</v>
      </c>
      <c r="LU11" s="20">
        <v>223.85163365896361</v>
      </c>
      <c r="LV11" s="20">
        <v>224.15350540866078</v>
      </c>
      <c r="LW11" s="20">
        <v>525.84205658000042</v>
      </c>
      <c r="LX11" s="20">
        <v>237.02551739490065</v>
      </c>
      <c r="LY11" s="20">
        <v>276.59161904449309</v>
      </c>
      <c r="LZ11" s="20">
        <v>225.51904261999948</v>
      </c>
      <c r="MA11" s="20">
        <v>230.21515275000002</v>
      </c>
      <c r="MB11" s="20">
        <v>233.36419944000079</v>
      </c>
      <c r="MC11" s="20">
        <v>220.42736445000008</v>
      </c>
      <c r="MD11" s="20">
        <v>231.96727893999886</v>
      </c>
      <c r="ME11" s="20">
        <v>244.41246575000002</v>
      </c>
      <c r="MF11" s="20">
        <v>251.8620627330944</v>
      </c>
      <c r="MG11" s="20">
        <v>287.99761408999859</v>
      </c>
      <c r="MH11" s="20">
        <v>257.85067890529672</v>
      </c>
      <c r="MI11" s="20">
        <v>217.77815985597161</v>
      </c>
      <c r="MJ11" s="20">
        <v>169.20302931240261</v>
      </c>
      <c r="MK11" s="20">
        <v>247.85867819846294</v>
      </c>
      <c r="ML11" s="20">
        <v>296.83934076151621</v>
      </c>
      <c r="MM11" s="20">
        <v>368.66985103106856</v>
      </c>
      <c r="MN11" s="20">
        <v>369.13657287324622</v>
      </c>
      <c r="MO11" s="20">
        <v>372.15618823821677</v>
      </c>
      <c r="MP11" s="20">
        <v>324.15295837999975</v>
      </c>
      <c r="MQ11" s="20">
        <v>343.60529310375296</v>
      </c>
      <c r="MR11" s="20">
        <v>377.84733428343407</v>
      </c>
      <c r="MS11" s="20">
        <v>327.82594645739323</v>
      </c>
      <c r="MT11" s="20">
        <v>362.59842929056265</v>
      </c>
      <c r="MU11" s="20">
        <v>362.42372787582599</v>
      </c>
      <c r="MV11" s="20">
        <v>347.95761370931189</v>
      </c>
      <c r="MW11" s="20">
        <v>383.98218712120615</v>
      </c>
      <c r="MX11" s="20">
        <v>352.66492635539089</v>
      </c>
      <c r="MY11" s="20">
        <v>184.4141046025338</v>
      </c>
      <c r="MZ11" s="20">
        <v>170.9089778675299</v>
      </c>
      <c r="NA11" s="20">
        <v>173.74333312259478</v>
      </c>
      <c r="NB11" s="20">
        <v>178.9369572426007</v>
      </c>
      <c r="NC11" s="20">
        <v>196.09639255396786</v>
      </c>
      <c r="ND11" s="20">
        <v>204.49853714608989</v>
      </c>
      <c r="NE11" s="20">
        <v>187.11466820408327</v>
      </c>
      <c r="NF11" s="20">
        <v>215.82625928305185</v>
      </c>
      <c r="NG11" s="20">
        <v>240.74515331999922</v>
      </c>
      <c r="NH11" s="20">
        <v>225.88593395216913</v>
      </c>
      <c r="NI11" s="20">
        <v>236.7617193660393</v>
      </c>
      <c r="NJ11" s="20">
        <v>239.64137845875536</v>
      </c>
      <c r="NK11" s="20">
        <v>218.19259653564194</v>
      </c>
      <c r="NL11" s="20">
        <v>395.24101344866443</v>
      </c>
      <c r="NM11" s="20">
        <v>214.44069522216444</v>
      </c>
      <c r="NN11" s="20">
        <v>242.29727580642708</v>
      </c>
      <c r="NO11" s="20">
        <v>230.03847441524942</v>
      </c>
      <c r="NP11" s="20">
        <v>270.67371611002187</v>
      </c>
      <c r="NQ11" s="20">
        <v>302.63684587999569</v>
      </c>
      <c r="NR11" s="20">
        <v>247.81530996999953</v>
      </c>
      <c r="NS11" s="20">
        <v>556.42127601999891</v>
      </c>
      <c r="NT11" s="20">
        <v>426.76881949999881</v>
      </c>
      <c r="NU11" s="20">
        <v>460.66538927999778</v>
      </c>
      <c r="NV11" s="20">
        <v>453.9289732699969</v>
      </c>
      <c r="NW11" s="20">
        <v>419.21346417999695</v>
      </c>
      <c r="NX11" s="20">
        <v>515.21906727999999</v>
      </c>
      <c r="NY11" s="20">
        <v>470.87877068000319</v>
      </c>
      <c r="NZ11" s="20">
        <v>539.73720315999708</v>
      </c>
      <c r="OA11" s="20">
        <v>463.53612687000293</v>
      </c>
      <c r="OB11" s="20">
        <v>493.5452643900004</v>
      </c>
      <c r="OC11" s="20">
        <v>383.84354226895249</v>
      </c>
      <c r="OD11" s="20">
        <v>520.32599480006718</v>
      </c>
      <c r="OE11" s="20">
        <v>577.31109973038735</v>
      </c>
      <c r="OF11" s="20">
        <v>523.90464657706843</v>
      </c>
      <c r="OG11" s="20">
        <v>700.00980524291072</v>
      </c>
      <c r="OH11" s="20">
        <v>490.87318404000888</v>
      </c>
      <c r="OI11" s="20">
        <v>553.05733904152862</v>
      </c>
      <c r="OJ11" s="20">
        <v>559.78720788436976</v>
      </c>
      <c r="OK11" s="20">
        <v>498.78368529270199</v>
      </c>
      <c r="OL11" s="20">
        <v>574.91163738331647</v>
      </c>
      <c r="OM11" s="20">
        <v>531.90892616320934</v>
      </c>
      <c r="ON11" s="20">
        <v>578.5733887899537</v>
      </c>
      <c r="OO11" s="20">
        <v>665.13973161131776</v>
      </c>
      <c r="OP11" s="20">
        <v>629.73691972152733</v>
      </c>
      <c r="OQ11" s="20">
        <v>730.76200648020813</v>
      </c>
      <c r="OR11" s="20">
        <v>849.60151225304446</v>
      </c>
      <c r="OS11" s="20">
        <v>888.75682585829054</v>
      </c>
      <c r="OT11" s="20">
        <v>801.68493868811436</v>
      </c>
      <c r="OU11" s="20">
        <v>958.32950722090891</v>
      </c>
      <c r="OV11" s="20">
        <v>784.36288071439719</v>
      </c>
      <c r="OW11" s="20">
        <v>666.11180549883557</v>
      </c>
      <c r="OX11" s="20">
        <v>1240.5943193143803</v>
      </c>
      <c r="OY11" s="20">
        <v>941.63757760091255</v>
      </c>
      <c r="OZ11" s="20">
        <v>1180.3436606577138</v>
      </c>
      <c r="PA11" s="20">
        <v>1216.543469309998</v>
      </c>
      <c r="PB11" s="20">
        <v>1119.0611507158021</v>
      </c>
      <c r="PC11" s="20">
        <v>1175.7020048229117</v>
      </c>
      <c r="PD11" s="20">
        <v>1198.8162907592564</v>
      </c>
      <c r="PE11" s="20">
        <v>1124.961302709999</v>
      </c>
      <c r="PF11" s="20">
        <v>1029.8490364195641</v>
      </c>
      <c r="PG11" s="20">
        <v>1120.9258198600676</v>
      </c>
      <c r="PH11" s="20">
        <v>1210.6316515632243</v>
      </c>
    </row>
    <row r="12" spans="1:424" x14ac:dyDescent="0.3">
      <c r="A12" s="11" t="s">
        <v>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5">
        <v>0.05</v>
      </c>
      <c r="AB12" s="25">
        <v>0.06</v>
      </c>
      <c r="AC12" s="25">
        <v>0.05</v>
      </c>
      <c r="AD12" s="25">
        <v>0.06</v>
      </c>
      <c r="AE12" s="25">
        <v>0.05</v>
      </c>
      <c r="AF12" s="25">
        <v>0.05</v>
      </c>
      <c r="AG12" s="25">
        <v>0.06</v>
      </c>
      <c r="AH12" s="25">
        <v>0.06</v>
      </c>
      <c r="AI12" s="25">
        <v>0.06</v>
      </c>
      <c r="AJ12" s="25">
        <v>0.17699999999999999</v>
      </c>
      <c r="AK12" s="25">
        <v>0.121</v>
      </c>
      <c r="AL12" s="25">
        <v>0.189</v>
      </c>
      <c r="AM12" s="25">
        <v>0.93300000000000005</v>
      </c>
      <c r="AN12" s="25">
        <v>0.18</v>
      </c>
      <c r="AO12" s="25">
        <v>0.17899999999999999</v>
      </c>
      <c r="AP12" s="25">
        <v>0.20400000000000001</v>
      </c>
      <c r="AQ12" s="25">
        <v>0.19900000000000001</v>
      </c>
      <c r="AR12" s="25">
        <v>0.183</v>
      </c>
      <c r="AS12" s="25">
        <v>0.218</v>
      </c>
      <c r="AT12" s="25">
        <v>0.18</v>
      </c>
      <c r="AU12" s="25">
        <v>0.183</v>
      </c>
      <c r="AV12" s="25">
        <v>0.20100000000000001</v>
      </c>
      <c r="AW12" s="25">
        <v>0.19500000000000001</v>
      </c>
      <c r="AX12" s="25">
        <v>0.19800000000000001</v>
      </c>
      <c r="AY12" s="25">
        <v>0.223</v>
      </c>
      <c r="AZ12" s="25">
        <v>0.21</v>
      </c>
      <c r="BA12" s="25">
        <v>0.20100000000000001</v>
      </c>
      <c r="BB12" s="25">
        <v>0.21099999999999999</v>
      </c>
      <c r="BC12" s="25">
        <v>0.19700000000000001</v>
      </c>
      <c r="BD12" s="25">
        <v>0.19700000000000001</v>
      </c>
      <c r="BE12" s="25">
        <v>0.28200000000000003</v>
      </c>
      <c r="BF12" s="25">
        <v>0.19700000000000001</v>
      </c>
      <c r="BG12" s="25">
        <v>0.19700000000000001</v>
      </c>
      <c r="BH12" s="25">
        <v>0.20200000000000001</v>
      </c>
      <c r="BI12" s="25">
        <v>0.19900000000000001</v>
      </c>
      <c r="BJ12" s="25">
        <v>0.19800000000000001</v>
      </c>
      <c r="BK12" s="25">
        <v>0.215</v>
      </c>
      <c r="BL12" s="25">
        <v>0.192</v>
      </c>
      <c r="BM12" s="25">
        <v>0.19800000000000001</v>
      </c>
      <c r="BN12" s="25">
        <v>0.17799999999999999</v>
      </c>
      <c r="BO12" s="25">
        <v>0.77800000000000002</v>
      </c>
      <c r="BP12" s="25">
        <v>0.86299999999999999</v>
      </c>
      <c r="BQ12" s="25">
        <v>0.96799999999999997</v>
      </c>
      <c r="BR12" s="25">
        <v>0.83</v>
      </c>
      <c r="BS12" s="25">
        <v>0.90400000000000003</v>
      </c>
      <c r="BT12" s="25">
        <v>0.92400000000000004</v>
      </c>
      <c r="BU12" s="25">
        <v>1.0049999999999999</v>
      </c>
      <c r="BV12" s="25">
        <v>1.0649999999999999</v>
      </c>
      <c r="BW12" s="25">
        <v>1.089</v>
      </c>
      <c r="BX12" s="25">
        <v>1.0210000000000001</v>
      </c>
      <c r="BY12" s="25">
        <v>0.91800000000000004</v>
      </c>
      <c r="BZ12" s="25">
        <v>0.98638882000000006</v>
      </c>
      <c r="CA12" s="25">
        <v>0.93720000000000003</v>
      </c>
      <c r="CB12" s="25">
        <v>1.0508</v>
      </c>
      <c r="CC12" s="25">
        <v>1.016</v>
      </c>
      <c r="CD12" s="25">
        <v>0.91100000000000003</v>
      </c>
      <c r="CE12" s="25">
        <v>1.079</v>
      </c>
      <c r="CF12" s="25">
        <v>1.01</v>
      </c>
      <c r="CG12" s="25">
        <v>0.95300000000000007</v>
      </c>
      <c r="CH12" s="25">
        <v>0.98499999999999999</v>
      </c>
      <c r="CI12" s="25">
        <v>1.0449999999999999</v>
      </c>
      <c r="CJ12" s="25">
        <v>1.0155000000000001</v>
      </c>
      <c r="CK12" s="25">
        <v>0.93113500000000005</v>
      </c>
      <c r="CL12" s="25">
        <v>1.0010000000000001</v>
      </c>
      <c r="CM12" s="25">
        <v>0.88100000000000001</v>
      </c>
      <c r="CN12" s="25">
        <v>0.96799999999999997</v>
      </c>
      <c r="CO12" s="25">
        <v>0.96899999999999997</v>
      </c>
      <c r="CP12" s="25">
        <v>0.98199999999999998</v>
      </c>
      <c r="CQ12" s="25">
        <v>1.145</v>
      </c>
      <c r="CR12" s="25">
        <v>1.1020000000000001</v>
      </c>
      <c r="CS12" s="25">
        <v>1.2030000000000001</v>
      </c>
      <c r="CT12" s="25">
        <v>1.083</v>
      </c>
      <c r="CU12" s="25">
        <v>1.2</v>
      </c>
      <c r="CV12" s="25">
        <v>1.0900000000000001</v>
      </c>
      <c r="CW12" s="25">
        <v>1.1499999999999999</v>
      </c>
      <c r="CX12" s="25">
        <v>1.22</v>
      </c>
      <c r="CY12" s="25">
        <v>0.96</v>
      </c>
      <c r="CZ12" s="25">
        <v>1.1100000000000001</v>
      </c>
      <c r="DA12" s="25">
        <v>1.036</v>
      </c>
      <c r="DB12" s="25">
        <v>0.96399999999999997</v>
      </c>
      <c r="DC12" s="25">
        <v>0.97499999999999998</v>
      </c>
      <c r="DD12" s="25">
        <v>0.92900000000000005</v>
      </c>
      <c r="DE12" s="25">
        <v>1.103</v>
      </c>
      <c r="DF12" s="25">
        <v>2.024</v>
      </c>
      <c r="DG12" s="25">
        <v>2.0270000000000001</v>
      </c>
      <c r="DH12" s="25">
        <v>2.637</v>
      </c>
      <c r="DI12" s="25">
        <v>1.8440000000000001</v>
      </c>
      <c r="DJ12" s="25">
        <v>1.8169999999999999</v>
      </c>
      <c r="DK12" s="25">
        <v>1.708</v>
      </c>
      <c r="DL12" s="25">
        <v>1.393</v>
      </c>
      <c r="DM12" s="25">
        <v>1.014</v>
      </c>
      <c r="DN12" s="25">
        <v>1.0009999999999999</v>
      </c>
      <c r="DO12" s="25">
        <v>0.85471299999999995</v>
      </c>
      <c r="DP12" s="25">
        <v>0.70499999999999996</v>
      </c>
      <c r="DQ12" s="25">
        <v>0.86499999999999999</v>
      </c>
      <c r="DR12" s="25">
        <v>0.80200000000000005</v>
      </c>
      <c r="DS12" s="25">
        <v>1.1779999999999999</v>
      </c>
      <c r="DT12" s="25">
        <v>0.97299999999999998</v>
      </c>
      <c r="DU12" s="25">
        <v>1.1240000000000001</v>
      </c>
      <c r="DV12" s="25">
        <v>0.98099999999999998</v>
      </c>
      <c r="DW12" s="25">
        <v>0.80800000000000005</v>
      </c>
      <c r="DX12" s="25">
        <v>0.69699999999999995</v>
      </c>
      <c r="DY12" s="25">
        <v>1.3129999999999999</v>
      </c>
      <c r="DZ12" s="25">
        <v>1.74</v>
      </c>
      <c r="EA12" s="25">
        <v>1.5549999999999999</v>
      </c>
      <c r="EB12" s="25">
        <v>1.4490000000000001</v>
      </c>
      <c r="EC12" s="25">
        <v>1.077</v>
      </c>
      <c r="ED12" s="25">
        <v>1.0449999999999999</v>
      </c>
      <c r="EE12" s="25">
        <v>1.2450000000000001</v>
      </c>
      <c r="EF12" s="25">
        <v>1.3220000000000001</v>
      </c>
      <c r="EG12" s="25">
        <v>1.4419999999999999</v>
      </c>
      <c r="EH12" s="25">
        <v>1.7050000000000001</v>
      </c>
      <c r="EI12" s="25">
        <v>1.2989999999999999</v>
      </c>
      <c r="EJ12" s="25">
        <v>1.24</v>
      </c>
      <c r="EK12" s="25">
        <v>1.4790000000000001</v>
      </c>
      <c r="EL12" s="25">
        <v>1.1719999999999999</v>
      </c>
      <c r="EM12" s="25">
        <v>1.2310000000000001</v>
      </c>
      <c r="EN12" s="25">
        <v>1.2809999999999999</v>
      </c>
      <c r="EO12" s="25">
        <v>1.0509999999999999</v>
      </c>
      <c r="EP12" s="25">
        <v>1.006</v>
      </c>
      <c r="EQ12" s="25">
        <v>1.2929999999999999</v>
      </c>
      <c r="ER12" s="25">
        <v>1.052</v>
      </c>
      <c r="ES12" s="25">
        <v>0.98899999999999999</v>
      </c>
      <c r="ET12" s="25">
        <v>1.226</v>
      </c>
      <c r="EU12" s="25">
        <v>0.97699999999999998</v>
      </c>
      <c r="EV12" s="25">
        <v>1.004</v>
      </c>
      <c r="EW12" s="25">
        <v>1.194</v>
      </c>
      <c r="EX12" s="25">
        <v>0.89500000000000002</v>
      </c>
      <c r="EY12" s="25">
        <v>0.96</v>
      </c>
      <c r="EZ12" s="25">
        <v>1.129</v>
      </c>
      <c r="FA12" s="25">
        <v>0.97699999999999998</v>
      </c>
      <c r="FB12" s="25">
        <v>0.94299999999999995</v>
      </c>
      <c r="FC12" s="25">
        <v>1.2949999999999999</v>
      </c>
      <c r="FD12" s="25">
        <v>0.99199999999999999</v>
      </c>
      <c r="FE12" s="25">
        <v>0.87</v>
      </c>
      <c r="FF12" s="25">
        <v>1.1850000000000001</v>
      </c>
      <c r="FG12" s="25">
        <v>0.751</v>
      </c>
      <c r="FH12" s="25">
        <v>0.88100000000000001</v>
      </c>
      <c r="FI12" s="25">
        <v>1.0606937160613961</v>
      </c>
      <c r="FJ12" s="25">
        <v>0.22185914700771472</v>
      </c>
      <c r="FK12" s="25">
        <v>0.28472173163168002</v>
      </c>
      <c r="FL12" s="25">
        <v>0.27280724419643015</v>
      </c>
      <c r="FM12" s="25">
        <v>0.29922852618345508</v>
      </c>
      <c r="FN12" s="25">
        <v>0.31552306915169753</v>
      </c>
      <c r="FO12" s="25">
        <v>0.32070336862589877</v>
      </c>
      <c r="FP12" s="25">
        <v>0.30149061042273095</v>
      </c>
      <c r="FQ12" s="25">
        <v>0.3476818298056345</v>
      </c>
      <c r="FR12" s="25">
        <v>0.31929790784345957</v>
      </c>
      <c r="FS12" s="25">
        <v>0.32190905607362574</v>
      </c>
      <c r="FT12" s="25">
        <v>0.32962959790757329</v>
      </c>
      <c r="FU12" s="25">
        <v>0.38</v>
      </c>
      <c r="FV12" s="25">
        <v>0.34200000000000003</v>
      </c>
      <c r="FW12" s="25">
        <v>0.38400000000000001</v>
      </c>
      <c r="FX12" s="25">
        <v>0.54700000000000004</v>
      </c>
      <c r="FY12" s="25">
        <v>0.376</v>
      </c>
      <c r="FZ12" s="25">
        <v>0.53800000000000003</v>
      </c>
      <c r="GA12" s="25">
        <v>0.35499999999999998</v>
      </c>
      <c r="GB12" s="25">
        <v>0.46300000000000002</v>
      </c>
      <c r="GC12" s="25">
        <v>0.43</v>
      </c>
      <c r="GD12" s="25">
        <v>0.46800000000000003</v>
      </c>
      <c r="GE12" s="25">
        <v>0.45500000000000002</v>
      </c>
      <c r="GF12" s="25">
        <v>0.53800000000000003</v>
      </c>
      <c r="GG12" s="25">
        <v>0.46300000000000002</v>
      </c>
      <c r="GH12" s="25">
        <v>0.45400000000000001</v>
      </c>
      <c r="GI12" s="25">
        <v>0.76</v>
      </c>
      <c r="GJ12" s="25">
        <v>0.625</v>
      </c>
      <c r="GK12" s="25">
        <v>0.61799999999999999</v>
      </c>
      <c r="GL12" s="25">
        <v>0.68300000000000005</v>
      </c>
      <c r="GM12" s="25">
        <v>1.054</v>
      </c>
      <c r="GN12" s="25">
        <v>0.71699999999999997</v>
      </c>
      <c r="GO12" s="25">
        <v>0.79600000000000004</v>
      </c>
      <c r="GP12" s="25">
        <v>1.0740000000000001</v>
      </c>
      <c r="GQ12" s="25">
        <v>1.085</v>
      </c>
      <c r="GR12" s="25">
        <v>1.0289999999999999</v>
      </c>
      <c r="GS12" s="25">
        <v>1.234</v>
      </c>
      <c r="GT12" s="25">
        <v>0.72699999999999998</v>
      </c>
      <c r="GU12" s="25">
        <v>0.84299999999999997</v>
      </c>
      <c r="GV12" s="25">
        <v>0.81599999999999995</v>
      </c>
      <c r="GW12" s="25">
        <v>0.85499999999999998</v>
      </c>
      <c r="GX12" s="25">
        <v>0.96</v>
      </c>
      <c r="GY12" s="25">
        <v>1.194</v>
      </c>
      <c r="GZ12" s="25">
        <v>1.1779999999999999</v>
      </c>
      <c r="HA12" s="25">
        <v>1.032</v>
      </c>
      <c r="HB12" s="25">
        <v>1.1879999999999999</v>
      </c>
      <c r="HC12" s="25">
        <v>0.85299999999999998</v>
      </c>
      <c r="HD12" s="25">
        <v>0.78200000000000003</v>
      </c>
      <c r="HE12" s="25">
        <v>0.70099999999999996</v>
      </c>
      <c r="HF12" s="25">
        <v>0.59499999999999997</v>
      </c>
      <c r="HG12" s="25">
        <v>0.73099999999999998</v>
      </c>
      <c r="HH12" s="25">
        <v>0.873</v>
      </c>
      <c r="HI12" s="25">
        <v>0.90800000000000003</v>
      </c>
      <c r="HJ12" s="25">
        <v>1.073</v>
      </c>
      <c r="HK12" s="25">
        <v>1.4119999999999999</v>
      </c>
      <c r="HL12" s="25">
        <v>1.603</v>
      </c>
      <c r="HM12" s="25">
        <v>1.264</v>
      </c>
      <c r="HN12" s="25">
        <v>1.343</v>
      </c>
      <c r="HO12" s="25">
        <v>1.288</v>
      </c>
      <c r="HP12" s="25">
        <v>1.339</v>
      </c>
      <c r="HQ12" s="25">
        <v>1.0349999999999999</v>
      </c>
      <c r="HR12" s="25">
        <v>0.98</v>
      </c>
      <c r="HS12" s="25">
        <v>1.0529999999999999</v>
      </c>
      <c r="HT12" s="25">
        <v>1.0409999999999999</v>
      </c>
      <c r="HU12" s="25">
        <v>0.94799999999999995</v>
      </c>
      <c r="HV12" s="25">
        <v>1.0780000000000001</v>
      </c>
      <c r="HW12" s="25">
        <v>1.1200000000000001</v>
      </c>
      <c r="HX12" s="25">
        <v>1.167</v>
      </c>
      <c r="HY12" s="25">
        <v>1.0469999999999999</v>
      </c>
      <c r="HZ12" s="25">
        <v>1.0109999999999999</v>
      </c>
      <c r="IA12" s="25">
        <v>1.0469999999999999</v>
      </c>
      <c r="IB12" s="25">
        <v>0.998</v>
      </c>
      <c r="IC12" s="25">
        <v>1.091</v>
      </c>
      <c r="ID12" s="25">
        <v>1.1439999999999999</v>
      </c>
      <c r="IE12" s="25">
        <v>1.33068739</v>
      </c>
      <c r="IF12" s="25">
        <v>1.2456277873974899</v>
      </c>
      <c r="IG12" s="25">
        <v>1.1988970000000001</v>
      </c>
      <c r="IH12" s="25">
        <v>1.527828</v>
      </c>
      <c r="II12" s="25">
        <v>1.5429788</v>
      </c>
      <c r="IJ12" s="25">
        <v>1.66068149</v>
      </c>
      <c r="IK12" s="25">
        <v>1.4816575000000001</v>
      </c>
      <c r="IL12" s="25">
        <v>1.38582961</v>
      </c>
      <c r="IM12" s="25">
        <v>1.361504</v>
      </c>
      <c r="IN12" s="25">
        <v>1.34645707</v>
      </c>
      <c r="IO12" s="25">
        <v>0.96185849999999995</v>
      </c>
      <c r="IP12" s="25">
        <v>1.4512832200000001</v>
      </c>
      <c r="IQ12" s="25">
        <v>1.3914315100000001</v>
      </c>
      <c r="IR12" s="25">
        <v>1.7402947</v>
      </c>
      <c r="IS12" s="25">
        <v>1.54816113</v>
      </c>
      <c r="IT12" s="25">
        <v>1.40455581</v>
      </c>
      <c r="IU12" s="25">
        <v>1.32762034</v>
      </c>
      <c r="IV12" s="25">
        <v>1.1702087800000001</v>
      </c>
      <c r="IW12" s="25">
        <v>1.1799729699999999</v>
      </c>
      <c r="IX12" s="25">
        <v>1.1226181399999999</v>
      </c>
      <c r="IY12" s="25">
        <v>1.1921007299999999</v>
      </c>
      <c r="IZ12" s="25">
        <v>1.125</v>
      </c>
      <c r="JA12" s="25">
        <v>1.41279847</v>
      </c>
      <c r="JB12" s="25">
        <v>1.29172117</v>
      </c>
      <c r="JC12" s="25">
        <v>1.4584984700000001</v>
      </c>
      <c r="JD12" s="25">
        <v>1.33921278</v>
      </c>
      <c r="JE12" s="25">
        <v>1.5120756</v>
      </c>
      <c r="JF12" s="25">
        <v>1.4387161500000001</v>
      </c>
      <c r="JG12" s="25">
        <v>1.5413233</v>
      </c>
      <c r="JH12" s="25">
        <v>1.6981049500000001</v>
      </c>
      <c r="JI12" s="25">
        <v>1.42871857</v>
      </c>
      <c r="JJ12" s="25">
        <v>1.4220024499999999</v>
      </c>
      <c r="JK12" s="25">
        <v>1.3431016899999999</v>
      </c>
      <c r="JL12" s="25">
        <v>1.3945036</v>
      </c>
      <c r="JM12" s="25">
        <v>1.40330497</v>
      </c>
      <c r="JN12" s="25">
        <v>1.2012383600000001</v>
      </c>
      <c r="JO12" s="25">
        <v>3.1072586699999998</v>
      </c>
      <c r="JP12" s="25">
        <v>3.73258549</v>
      </c>
      <c r="JQ12" s="25">
        <v>6.0217430900000002</v>
      </c>
      <c r="JR12" s="25">
        <v>2.8937359900000001</v>
      </c>
      <c r="JS12" s="25">
        <v>2.9051586199999999</v>
      </c>
      <c r="JT12" s="25">
        <v>2.68211406</v>
      </c>
      <c r="JU12" s="25">
        <v>3.8075496700000002</v>
      </c>
      <c r="JV12" s="25">
        <v>2.8585957899999999</v>
      </c>
      <c r="JW12" s="25">
        <v>1.9223357400000001</v>
      </c>
      <c r="JX12" s="25">
        <v>1.6686219900000001</v>
      </c>
      <c r="JY12" s="25">
        <v>1.5838855700000001</v>
      </c>
      <c r="JZ12" s="25">
        <v>1.375532</v>
      </c>
      <c r="KA12" s="25">
        <v>1.51258052</v>
      </c>
      <c r="KB12" s="25">
        <v>1.2392038700000001</v>
      </c>
      <c r="KC12" s="25">
        <v>1.35918447</v>
      </c>
      <c r="KD12" s="25">
        <v>1.5112716900000001</v>
      </c>
      <c r="KE12" s="25">
        <v>1.47998232</v>
      </c>
      <c r="KF12" s="25">
        <v>1.4355906700000001</v>
      </c>
      <c r="KG12" s="25">
        <v>1.34020739</v>
      </c>
      <c r="KH12" s="25">
        <v>1.2091748</v>
      </c>
      <c r="KI12" s="25">
        <v>1.4025910519357301</v>
      </c>
      <c r="KJ12" s="25">
        <v>1.58131987</v>
      </c>
      <c r="KK12" s="25">
        <v>1.54936611</v>
      </c>
      <c r="KL12" s="25">
        <v>1.3277968760000001</v>
      </c>
      <c r="KM12" s="25">
        <v>1.47625962</v>
      </c>
      <c r="KN12" s="25">
        <v>1.25898336</v>
      </c>
      <c r="KO12" s="25">
        <v>1.42529097</v>
      </c>
      <c r="KP12" s="25">
        <v>1.6107551099999999</v>
      </c>
      <c r="KQ12" s="25">
        <v>1.6996329999999999</v>
      </c>
      <c r="KR12" s="25">
        <v>1.8328638399999999</v>
      </c>
      <c r="KS12" s="25">
        <v>1.831841059</v>
      </c>
      <c r="KT12" s="25">
        <v>1.76149508</v>
      </c>
      <c r="KU12" s="25">
        <v>2.4508723699999999</v>
      </c>
      <c r="KV12" s="25">
        <v>3.09920734</v>
      </c>
      <c r="KW12" s="25">
        <v>5.3622662200000004</v>
      </c>
      <c r="KX12" s="25">
        <v>7.8064369600000001</v>
      </c>
      <c r="KY12" s="25">
        <v>5.4903838499999997</v>
      </c>
      <c r="KZ12" s="25">
        <v>4.2231720099999999</v>
      </c>
      <c r="LA12" s="25">
        <v>4.3377879100000003</v>
      </c>
      <c r="LB12" s="25">
        <v>5.2475766200000002</v>
      </c>
      <c r="LC12" s="25">
        <v>5.7155693300000001</v>
      </c>
      <c r="LD12" s="25">
        <v>3.4707387700000001</v>
      </c>
      <c r="LE12" s="25">
        <v>3.6587527999362299</v>
      </c>
      <c r="LF12" s="25">
        <v>3.6789389126000001</v>
      </c>
      <c r="LG12" s="25">
        <v>3.4973411099999998</v>
      </c>
      <c r="LH12" s="25">
        <v>3.6115776075333299</v>
      </c>
      <c r="LI12" s="25">
        <v>4.92866626</v>
      </c>
      <c r="LJ12" s="25">
        <v>4.8543478200000001</v>
      </c>
      <c r="LK12" s="25">
        <v>2.9837503700000001</v>
      </c>
      <c r="LL12" s="25">
        <v>2.2036794262499999</v>
      </c>
      <c r="LM12" s="25">
        <v>2.3275192231055502</v>
      </c>
      <c r="LN12" s="25">
        <v>2.4924572500000002</v>
      </c>
      <c r="LO12" s="25">
        <v>2.5399941799999999</v>
      </c>
      <c r="LP12" s="25">
        <v>3.57748343</v>
      </c>
      <c r="LQ12" s="25">
        <v>2.50664088</v>
      </c>
      <c r="LR12" s="25">
        <v>2.60245748</v>
      </c>
      <c r="LS12" s="25">
        <v>2.62612435</v>
      </c>
      <c r="LT12" s="25">
        <v>2.75784143</v>
      </c>
      <c r="LU12" s="25">
        <v>4.0088508000000003</v>
      </c>
      <c r="LV12" s="25">
        <v>3.7393521999999999</v>
      </c>
      <c r="LW12" s="25">
        <v>4.4573985699999996</v>
      </c>
      <c r="LX12" s="25">
        <v>6.6629963400000003</v>
      </c>
      <c r="LY12" s="25">
        <v>6.1791849599999997</v>
      </c>
      <c r="LZ12" s="25">
        <v>4.0860928300000001</v>
      </c>
      <c r="MA12" s="25">
        <v>2.9103337800000002</v>
      </c>
      <c r="MB12" s="25">
        <v>3.8836368000000001</v>
      </c>
      <c r="MC12" s="25">
        <v>2.1238600000000001</v>
      </c>
      <c r="MD12" s="25">
        <v>2.2586428500000002</v>
      </c>
      <c r="ME12" s="25">
        <v>2.3090638700000001</v>
      </c>
      <c r="MF12" s="25">
        <v>1.9491203800000001</v>
      </c>
      <c r="MG12" s="25">
        <v>1.59441129</v>
      </c>
      <c r="MH12" s="25">
        <v>1.51977293</v>
      </c>
      <c r="MI12" s="25">
        <v>1.5553457500000001</v>
      </c>
      <c r="MJ12" s="25">
        <v>1.3337726400000001</v>
      </c>
      <c r="MK12" s="25">
        <v>1.44648796</v>
      </c>
      <c r="ML12" s="25">
        <v>1.6732977499999999</v>
      </c>
      <c r="MM12" s="25">
        <v>1.9549772999999999</v>
      </c>
      <c r="MN12" s="25">
        <v>2.0417842400000001</v>
      </c>
      <c r="MO12" s="25">
        <v>2.0199746099999998</v>
      </c>
      <c r="MP12" s="25">
        <v>1.74694397</v>
      </c>
      <c r="MQ12" s="25">
        <v>1.5286734</v>
      </c>
      <c r="MR12" s="25">
        <v>1.6804734800000001</v>
      </c>
      <c r="MS12" s="25">
        <v>2.1928556499999998</v>
      </c>
      <c r="MT12" s="25">
        <v>2.58625237</v>
      </c>
      <c r="MU12" s="25">
        <v>2.8256239999999999</v>
      </c>
      <c r="MV12" s="25">
        <v>2.0322546199999998</v>
      </c>
      <c r="MW12" s="25">
        <v>2.9248970700000001</v>
      </c>
      <c r="MX12" s="25">
        <v>2.9950573600000001</v>
      </c>
      <c r="MY12" s="25">
        <v>3.58945918</v>
      </c>
      <c r="MZ12" s="25">
        <v>3.3843802599999999</v>
      </c>
      <c r="NA12" s="25">
        <v>3.3809187199999999</v>
      </c>
      <c r="NB12" s="25">
        <v>3.4583800328074101</v>
      </c>
      <c r="NC12" s="25">
        <v>3.5092639499999998</v>
      </c>
      <c r="ND12" s="25">
        <v>3.6224001998774602</v>
      </c>
      <c r="NE12" s="25">
        <v>3.8412485294294401</v>
      </c>
      <c r="NF12" s="25">
        <v>4.1322516590338498</v>
      </c>
      <c r="NG12" s="25">
        <v>3.9073213299999998</v>
      </c>
      <c r="NH12" s="25">
        <v>3.4147434847887901</v>
      </c>
      <c r="NI12" s="25">
        <v>2.4870112668947901</v>
      </c>
      <c r="NJ12" s="25">
        <v>3.13348431999975</v>
      </c>
      <c r="NK12" s="25">
        <v>2.7802634463924001</v>
      </c>
      <c r="NL12" s="25">
        <v>2.5446425000011001</v>
      </c>
      <c r="NM12" s="25">
        <v>3.2222239147182901</v>
      </c>
      <c r="NN12" s="25">
        <v>3.3459866261235698</v>
      </c>
      <c r="NO12" s="25">
        <v>3.02213365604478</v>
      </c>
      <c r="NP12" s="25">
        <v>3.4408397847926602</v>
      </c>
      <c r="NQ12" s="25">
        <v>3.7961485599999998</v>
      </c>
      <c r="NR12" s="25">
        <v>2.8247433599999998</v>
      </c>
      <c r="NS12" s="25">
        <v>5.1400168800000001</v>
      </c>
      <c r="NT12" s="25">
        <v>3.2660102200000001</v>
      </c>
      <c r="NU12" s="25">
        <v>3.64427637</v>
      </c>
      <c r="NV12" s="25">
        <v>3.7650177600000001</v>
      </c>
      <c r="NW12" s="25">
        <v>4.6768026699999998</v>
      </c>
      <c r="NX12" s="25">
        <v>4.5264960900000002</v>
      </c>
      <c r="NY12" s="25">
        <v>3.2862694299999999</v>
      </c>
      <c r="NZ12" s="25">
        <v>3.3494398799999998</v>
      </c>
      <c r="OA12" s="25">
        <v>3.4719130800000002</v>
      </c>
      <c r="OB12" s="25">
        <v>3.5167461800000002</v>
      </c>
      <c r="OC12" s="25">
        <v>3.7738195000000001</v>
      </c>
      <c r="OD12" s="25">
        <v>7.2475635257662487</v>
      </c>
      <c r="OE12" s="25">
        <v>3.2708553299999998</v>
      </c>
      <c r="OF12" s="25">
        <v>2.9243026400000001</v>
      </c>
      <c r="OG12" s="25">
        <v>3.1930475299999999</v>
      </c>
      <c r="OH12" s="25">
        <v>4.0807018199999998</v>
      </c>
      <c r="OI12" s="25">
        <v>3.6930254599999999</v>
      </c>
      <c r="OJ12" s="25">
        <v>3.67913669</v>
      </c>
      <c r="OK12" s="25">
        <v>3.3634280099999998</v>
      </c>
      <c r="OL12" s="25">
        <v>7.4019438002297901</v>
      </c>
      <c r="OM12" s="25">
        <v>3.8686875999999999</v>
      </c>
      <c r="ON12" s="25">
        <v>3.4435369699999998</v>
      </c>
      <c r="OO12" s="25">
        <v>4.2722513299999996</v>
      </c>
      <c r="OP12" s="25">
        <v>3.7266245000000002</v>
      </c>
      <c r="OQ12" s="25">
        <v>3.9009392900000002</v>
      </c>
      <c r="OR12" s="25">
        <v>3.7823212099697674</v>
      </c>
      <c r="OS12" s="25">
        <v>4.2445625209558893</v>
      </c>
      <c r="OT12" s="25">
        <v>4.4648078800000004</v>
      </c>
      <c r="OU12" s="25">
        <v>5.2061785</v>
      </c>
      <c r="OV12" s="25">
        <v>6.8791237700000005</v>
      </c>
      <c r="OW12" s="25">
        <v>6.6089878541077489</v>
      </c>
      <c r="OX12" s="25">
        <v>6.6081588</v>
      </c>
      <c r="OY12" s="25">
        <v>5.1107195000000001</v>
      </c>
      <c r="OZ12" s="25">
        <v>5.6651565999999995</v>
      </c>
      <c r="PA12" s="25">
        <v>5.1415103999999996</v>
      </c>
      <c r="PB12" s="25">
        <v>5.4079084999999996</v>
      </c>
      <c r="PC12" s="25">
        <v>5.8723813000000007</v>
      </c>
      <c r="PD12" s="25">
        <v>5.7906753999999987</v>
      </c>
      <c r="PE12" s="25">
        <v>6.0850612000000002</v>
      </c>
      <c r="PF12" s="25">
        <v>5.7493737999999999</v>
      </c>
      <c r="PG12" s="25">
        <v>5.4883385999999996</v>
      </c>
      <c r="PH12" s="25">
        <v>5.5876621000000002</v>
      </c>
    </row>
    <row r="13" spans="1:424" x14ac:dyDescent="0.3">
      <c r="A13" s="11" t="s">
        <v>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5">
        <v>0</v>
      </c>
      <c r="AB13" s="25">
        <v>0</v>
      </c>
      <c r="AC13" s="25">
        <v>0</v>
      </c>
      <c r="AD13" s="25">
        <v>0</v>
      </c>
      <c r="AE13" s="25">
        <v>0.96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2.3769</v>
      </c>
      <c r="AT13" s="25">
        <v>1.0734999999999999</v>
      </c>
      <c r="AU13" s="25">
        <v>1.9997499999999999</v>
      </c>
      <c r="AV13" s="25">
        <v>2.3474499999999998</v>
      </c>
      <c r="AW13" s="25">
        <v>2.6162999999999998</v>
      </c>
      <c r="AX13" s="25">
        <v>2.0301499999999999</v>
      </c>
      <c r="AY13" s="25">
        <v>1.659</v>
      </c>
      <c r="AZ13" s="25">
        <v>2.4689999999999999</v>
      </c>
      <c r="BA13" s="25">
        <v>1.7849999999999999</v>
      </c>
      <c r="BB13" s="25">
        <v>2.0861999999999998</v>
      </c>
      <c r="BC13" s="25">
        <v>2.073</v>
      </c>
      <c r="BD13" s="25">
        <v>2.8730000000000002</v>
      </c>
      <c r="BE13" s="25">
        <v>3.3380000000000001</v>
      </c>
      <c r="BF13" s="25">
        <v>2.2650000000000001</v>
      </c>
      <c r="BG13" s="25">
        <v>3.7040000000000002</v>
      </c>
      <c r="BH13" s="25">
        <v>4.1390000000000002</v>
      </c>
      <c r="BI13" s="25">
        <v>5.093</v>
      </c>
      <c r="BJ13" s="25">
        <v>3.6659999999999999</v>
      </c>
      <c r="BK13" s="25">
        <v>13.840999999999999</v>
      </c>
      <c r="BL13" s="25">
        <v>9.4760000000000009</v>
      </c>
      <c r="BM13" s="25">
        <v>5.0090000000000003</v>
      </c>
      <c r="BN13" s="25">
        <v>9.7550000000000008</v>
      </c>
      <c r="BO13" s="25">
        <v>2.8380000000000001</v>
      </c>
      <c r="BP13" s="25">
        <v>0.96899999999999997</v>
      </c>
      <c r="BQ13" s="25">
        <v>5.74</v>
      </c>
      <c r="BR13" s="25">
        <v>10.531000000000001</v>
      </c>
      <c r="BS13" s="25">
        <v>14.238</v>
      </c>
      <c r="BT13" s="25">
        <v>14.904999999999999</v>
      </c>
      <c r="BU13" s="25">
        <v>9.3849999999999998</v>
      </c>
      <c r="BV13" s="25">
        <v>13.85</v>
      </c>
      <c r="BW13" s="25">
        <v>1.6020000000000001</v>
      </c>
      <c r="BX13" s="25">
        <v>6.351</v>
      </c>
      <c r="BY13" s="25">
        <v>2.4260000000000002</v>
      </c>
      <c r="BZ13" s="25">
        <v>0.18989997</v>
      </c>
      <c r="CA13" s="25">
        <v>0.315</v>
      </c>
      <c r="CB13" s="25">
        <v>1.0548999999999999</v>
      </c>
      <c r="CC13" s="25">
        <v>1.1639999999999999</v>
      </c>
      <c r="CD13" s="25">
        <v>3.0390000000000001</v>
      </c>
      <c r="CE13" s="25">
        <v>4.8150000000000004</v>
      </c>
      <c r="CF13" s="25">
        <v>1.155</v>
      </c>
      <c r="CG13" s="25">
        <v>0.80300000000000005</v>
      </c>
      <c r="CH13" s="25">
        <v>2.5379999999999998</v>
      </c>
      <c r="CI13" s="25">
        <v>6.3179999999999996</v>
      </c>
      <c r="CJ13" s="25">
        <v>1.208</v>
      </c>
      <c r="CK13" s="25">
        <v>0.623</v>
      </c>
      <c r="CL13" s="25">
        <v>1.6859999999999999</v>
      </c>
      <c r="CM13" s="25">
        <v>0.70100000000000007</v>
      </c>
      <c r="CN13" s="25">
        <v>0.503</v>
      </c>
      <c r="CO13" s="25">
        <v>4.008</v>
      </c>
      <c r="CP13" s="25">
        <v>2.5219999999999998</v>
      </c>
      <c r="CQ13" s="25">
        <v>4.5090000000000003</v>
      </c>
      <c r="CR13" s="25">
        <v>3.141</v>
      </c>
      <c r="CS13" s="25">
        <v>5.1440000000000001</v>
      </c>
      <c r="CT13" s="25">
        <v>3.5329999999999999</v>
      </c>
      <c r="CU13" s="25">
        <v>3.8679999999999999</v>
      </c>
      <c r="CV13" s="25">
        <v>4.1029999999999998</v>
      </c>
      <c r="CW13" s="25">
        <v>4.3529999999999998</v>
      </c>
      <c r="CX13" s="25">
        <v>2.7490000000000001</v>
      </c>
      <c r="CY13" s="25">
        <v>0</v>
      </c>
      <c r="CZ13" s="25">
        <v>0.43</v>
      </c>
      <c r="DA13" s="25">
        <v>3.63</v>
      </c>
      <c r="DB13" s="25">
        <v>5.45</v>
      </c>
      <c r="DC13" s="25">
        <v>8.49</v>
      </c>
      <c r="DD13" s="25">
        <v>0.78</v>
      </c>
      <c r="DE13" s="25">
        <v>1.91</v>
      </c>
      <c r="DF13" s="25">
        <v>3.63</v>
      </c>
      <c r="DG13" s="25">
        <v>4.26</v>
      </c>
      <c r="DH13" s="25">
        <v>2.9060000000000001</v>
      </c>
      <c r="DI13" s="25">
        <v>5.3220000000000001</v>
      </c>
      <c r="DJ13" s="25">
        <v>5.9329999999999998</v>
      </c>
      <c r="DK13" s="25">
        <v>9.1869999999999994</v>
      </c>
      <c r="DL13" s="25">
        <v>4.2309999999999999</v>
      </c>
      <c r="DM13" s="25">
        <v>5.4880000000000004</v>
      </c>
      <c r="DN13" s="25">
        <v>5.24</v>
      </c>
      <c r="DO13" s="25">
        <v>3.6560000000000001</v>
      </c>
      <c r="DP13" s="25">
        <v>4.4960000000000004</v>
      </c>
      <c r="DQ13" s="25">
        <v>5.1280000000000001</v>
      </c>
      <c r="DR13" s="25">
        <v>2.64</v>
      </c>
      <c r="DS13" s="25">
        <v>2.6880000000000002</v>
      </c>
      <c r="DT13" s="25">
        <v>3.984</v>
      </c>
      <c r="DU13" s="25">
        <v>2.3039999999999998</v>
      </c>
      <c r="DV13" s="25">
        <v>2.8010000000000002</v>
      </c>
      <c r="DW13" s="25">
        <v>5.9859999999999998</v>
      </c>
      <c r="DX13" s="25">
        <v>5.9429999999999996</v>
      </c>
      <c r="DY13" s="25">
        <v>3.88</v>
      </c>
      <c r="DZ13" s="25">
        <v>4.2699999999999996</v>
      </c>
      <c r="EA13" s="25">
        <v>6.1</v>
      </c>
      <c r="EB13" s="25">
        <v>6.0049999999999999</v>
      </c>
      <c r="EC13" s="25">
        <v>6.3890000000000002</v>
      </c>
      <c r="ED13" s="25">
        <v>6.3179999999999996</v>
      </c>
      <c r="EE13" s="25">
        <v>6.1029999999999998</v>
      </c>
      <c r="EF13" s="25">
        <v>5.194</v>
      </c>
      <c r="EG13" s="25">
        <v>3.9740000000000002</v>
      </c>
      <c r="EH13" s="25">
        <v>6.0179999999999998</v>
      </c>
      <c r="EI13" s="25">
        <v>3.6459999999999999</v>
      </c>
      <c r="EJ13" s="25">
        <v>2</v>
      </c>
      <c r="EK13" s="25">
        <v>3.9039999999999999</v>
      </c>
      <c r="EL13" s="25">
        <v>4.1219999999999999</v>
      </c>
      <c r="EM13" s="25">
        <v>2.294</v>
      </c>
      <c r="EN13" s="25">
        <v>3.2829999999999999</v>
      </c>
      <c r="EO13" s="25">
        <v>3.6960000000000002</v>
      </c>
      <c r="EP13" s="25">
        <v>3.95</v>
      </c>
      <c r="EQ13" s="25">
        <v>0.11</v>
      </c>
      <c r="ER13" s="25">
        <v>2.1360000000000001</v>
      </c>
      <c r="ES13" s="25">
        <v>6.915</v>
      </c>
      <c r="ET13" s="25">
        <v>9.7759999999999998</v>
      </c>
      <c r="EU13" s="25">
        <v>2.5019999999999998</v>
      </c>
      <c r="EV13" s="25">
        <v>3.0680000000000001</v>
      </c>
      <c r="EW13" s="25">
        <v>8.032</v>
      </c>
      <c r="EX13" s="25">
        <v>2.722</v>
      </c>
      <c r="EY13" s="25">
        <v>4.0389999999999997</v>
      </c>
      <c r="EZ13" s="25">
        <v>12.558</v>
      </c>
      <c r="FA13" s="25">
        <v>3.5920000000000001</v>
      </c>
      <c r="FB13" s="25">
        <v>3.0369999999999999</v>
      </c>
      <c r="FC13" s="25">
        <v>12.718</v>
      </c>
      <c r="FD13" s="25">
        <v>3.6880000000000002</v>
      </c>
      <c r="FE13" s="25">
        <v>2.9860000000000002</v>
      </c>
      <c r="FF13" s="25">
        <v>2.831</v>
      </c>
      <c r="FG13" s="25">
        <v>7.8620000000000001</v>
      </c>
      <c r="FH13" s="25">
        <v>9.7530000000000001</v>
      </c>
      <c r="FI13" s="25">
        <v>2.274</v>
      </c>
      <c r="FJ13" s="25">
        <v>3.383</v>
      </c>
      <c r="FK13" s="25">
        <v>3.923</v>
      </c>
      <c r="FL13" s="25">
        <v>6.702</v>
      </c>
      <c r="FM13" s="25">
        <v>8.2360000000000007</v>
      </c>
      <c r="FN13" s="25">
        <v>6.970065</v>
      </c>
      <c r="FO13" s="25">
        <v>6.0279999999999996</v>
      </c>
      <c r="FP13" s="25">
        <v>9.0129999999999999</v>
      </c>
      <c r="FQ13" s="25">
        <v>5.7590000000000003</v>
      </c>
      <c r="FR13" s="25">
        <v>6.65</v>
      </c>
      <c r="FS13" s="25">
        <v>5.3879999999999999</v>
      </c>
      <c r="FT13" s="25">
        <v>8.6839999999999993</v>
      </c>
      <c r="FU13" s="25">
        <v>9.2620000000000005</v>
      </c>
      <c r="FV13" s="25">
        <v>8.1419999999999995</v>
      </c>
      <c r="FW13" s="25">
        <v>10.303000000000001</v>
      </c>
      <c r="FX13" s="25">
        <v>12.538</v>
      </c>
      <c r="FY13" s="25">
        <v>10.656000000000001</v>
      </c>
      <c r="FZ13" s="25">
        <v>9.1310000000000002</v>
      </c>
      <c r="GA13" s="25">
        <v>9.9450000000000003</v>
      </c>
      <c r="GB13" s="25">
        <v>10.672000000000001</v>
      </c>
      <c r="GC13" s="25">
        <v>10.669</v>
      </c>
      <c r="GD13" s="25">
        <v>10.304</v>
      </c>
      <c r="GE13" s="25">
        <v>8.5</v>
      </c>
      <c r="GF13" s="25">
        <v>12.814</v>
      </c>
      <c r="GG13" s="25">
        <v>10.459</v>
      </c>
      <c r="GH13" s="25">
        <v>12.972</v>
      </c>
      <c r="GI13" s="25">
        <v>11.44</v>
      </c>
      <c r="GJ13" s="25">
        <v>9.8170000000000002</v>
      </c>
      <c r="GK13" s="25">
        <v>7.27</v>
      </c>
      <c r="GL13" s="25">
        <v>1.28</v>
      </c>
      <c r="GM13" s="25">
        <v>3.1720000000000002</v>
      </c>
      <c r="GN13" s="25">
        <v>3.8730000000000002</v>
      </c>
      <c r="GO13" s="25">
        <v>1.19</v>
      </c>
      <c r="GP13" s="25">
        <v>1.0049999999999999</v>
      </c>
      <c r="GQ13" s="25">
        <v>2.1930000000000001</v>
      </c>
      <c r="GR13" s="25">
        <v>1.1100000000000001</v>
      </c>
      <c r="GS13" s="25">
        <v>3.177</v>
      </c>
      <c r="GT13" s="25">
        <v>3.5920000000000001</v>
      </c>
      <c r="GU13" s="25">
        <v>4.7779999999999996</v>
      </c>
      <c r="GV13" s="25">
        <v>3.2879999999999998</v>
      </c>
      <c r="GW13" s="25">
        <v>9.2799999999999994</v>
      </c>
      <c r="GX13" s="25">
        <v>8.1940000000000008</v>
      </c>
      <c r="GY13" s="25">
        <v>6.7640000000000002</v>
      </c>
      <c r="GZ13" s="25">
        <v>2.7989999999999999</v>
      </c>
      <c r="HA13" s="25">
        <v>2.383</v>
      </c>
      <c r="HB13" s="25">
        <v>2.2799999999999998</v>
      </c>
      <c r="HC13" s="25">
        <v>1.7030000000000001</v>
      </c>
      <c r="HD13" s="25">
        <v>2.036</v>
      </c>
      <c r="HE13" s="25">
        <v>1.0780000000000001</v>
      </c>
      <c r="HF13" s="25">
        <v>1.786</v>
      </c>
      <c r="HG13" s="25">
        <v>2.1739999999999999</v>
      </c>
      <c r="HH13" s="25">
        <v>0.77700000000000002</v>
      </c>
      <c r="HI13" s="25">
        <v>2.0720000000000001</v>
      </c>
      <c r="HJ13" s="25">
        <v>1.984</v>
      </c>
      <c r="HK13" s="25">
        <v>3.347</v>
      </c>
      <c r="HL13" s="25">
        <v>2.8069999999999999</v>
      </c>
      <c r="HM13" s="25">
        <v>2.8079999999999998</v>
      </c>
      <c r="HN13" s="25">
        <v>1.159</v>
      </c>
      <c r="HO13" s="25">
        <v>0.47199999999999998</v>
      </c>
      <c r="HP13" s="25">
        <v>2.61</v>
      </c>
      <c r="HQ13" s="25">
        <v>1.5780000000000001</v>
      </c>
      <c r="HR13" s="25">
        <v>3.827</v>
      </c>
      <c r="HS13" s="25">
        <v>5.1440000000000001</v>
      </c>
      <c r="HT13" s="25">
        <v>4.7190000000000003</v>
      </c>
      <c r="HU13" s="25">
        <v>3.7210000000000001</v>
      </c>
      <c r="HV13" s="25">
        <v>6.2839999999999998</v>
      </c>
      <c r="HW13" s="25">
        <v>0.82299999999999995</v>
      </c>
      <c r="HX13" s="25">
        <v>1.6830000000000001</v>
      </c>
      <c r="HY13" s="25">
        <v>0.26800000000000002</v>
      </c>
      <c r="HZ13" s="25">
        <v>0.78500000000000003</v>
      </c>
      <c r="IA13" s="25">
        <v>0.85799999999999998</v>
      </c>
      <c r="IB13" s="25">
        <v>0.38700000000000001</v>
      </c>
      <c r="IC13" s="25">
        <v>0.376</v>
      </c>
      <c r="ID13" s="25">
        <v>0.497</v>
      </c>
      <c r="IE13" s="25">
        <v>0.26294299999999998</v>
      </c>
      <c r="IF13" s="25">
        <v>0.28699999999999998</v>
      </c>
      <c r="IG13" s="25">
        <v>0.33629399999999998</v>
      </c>
      <c r="IH13" s="25">
        <v>0.28489500000000001</v>
      </c>
      <c r="II13" s="25">
        <v>0.82628999999999997</v>
      </c>
      <c r="IJ13" s="25">
        <v>0.45353251</v>
      </c>
      <c r="IK13" s="25">
        <v>0.501189</v>
      </c>
      <c r="IL13" s="25">
        <v>1.831197</v>
      </c>
      <c r="IM13" s="25">
        <v>0.29613600000000001</v>
      </c>
      <c r="IN13" s="25">
        <v>1.589925</v>
      </c>
      <c r="IO13" s="25">
        <v>1.0072509999999999</v>
      </c>
      <c r="IP13" s="25">
        <v>0.87440700000000005</v>
      </c>
      <c r="IQ13" s="25">
        <v>0.85296400000000006</v>
      </c>
      <c r="IR13" s="25">
        <v>1.1985170000000001</v>
      </c>
      <c r="IS13" s="25">
        <v>1.1342920000000001</v>
      </c>
      <c r="IT13" s="25">
        <v>0.907752</v>
      </c>
      <c r="IU13" s="25">
        <v>0.48064200000000001</v>
      </c>
      <c r="IV13" s="25">
        <v>0.64479600000000004</v>
      </c>
      <c r="IW13" s="25">
        <v>0.48967300000000002</v>
      </c>
      <c r="IX13" s="25">
        <v>0</v>
      </c>
      <c r="IY13" s="25">
        <v>0.1733769</v>
      </c>
      <c r="IZ13" s="25">
        <v>5.6000000000000001E-2</v>
      </c>
      <c r="JA13" s="25">
        <v>0.122373</v>
      </c>
      <c r="JB13" s="25">
        <v>0.35531600000000002</v>
      </c>
      <c r="JC13" s="25">
        <v>1.2619979400000001</v>
      </c>
      <c r="JD13" s="25">
        <v>0.80198159999999996</v>
      </c>
      <c r="JE13" s="25">
        <v>0.14474190000000001</v>
      </c>
      <c r="JF13" s="25">
        <v>0.41142299999999998</v>
      </c>
      <c r="JG13" s="25">
        <v>0.1404</v>
      </c>
      <c r="JH13" s="25">
        <v>0</v>
      </c>
      <c r="JI13" s="25">
        <v>0</v>
      </c>
      <c r="JJ13" s="25">
        <v>0</v>
      </c>
      <c r="JK13" s="25">
        <v>1.1700439999999999E-2</v>
      </c>
      <c r="JL13" s="25">
        <v>0</v>
      </c>
      <c r="JM13" s="25">
        <v>0</v>
      </c>
      <c r="JN13" s="25">
        <v>0</v>
      </c>
      <c r="JO13" s="25">
        <v>1.0399999999999999E-3</v>
      </c>
      <c r="JP13" s="25">
        <v>2.1931619999999999E-2</v>
      </c>
      <c r="JQ13" s="25">
        <v>0</v>
      </c>
      <c r="JR13" s="25">
        <v>7.9115000000000005E-2</v>
      </c>
      <c r="JS13" s="25">
        <v>2.8614595999999999E-2</v>
      </c>
      <c r="JT13" s="25">
        <v>2.5971999999999999E-2</v>
      </c>
      <c r="JU13" s="25">
        <v>0</v>
      </c>
      <c r="JV13" s="25">
        <v>2.4018000000000001E-2</v>
      </c>
      <c r="JW13" s="25">
        <v>3.5000000000000003E-2</v>
      </c>
      <c r="JX13" s="25">
        <v>2.145E-2</v>
      </c>
      <c r="JY13" s="25">
        <v>2.5100000000000001E-2</v>
      </c>
      <c r="JZ13" s="25">
        <v>7.3499999999999996E-2</v>
      </c>
      <c r="KA13" s="25">
        <v>0</v>
      </c>
      <c r="KB13" s="25">
        <v>0</v>
      </c>
      <c r="KC13" s="25">
        <v>0</v>
      </c>
      <c r="KD13" s="25">
        <v>0</v>
      </c>
      <c r="KE13" s="25">
        <v>0</v>
      </c>
      <c r="KF13" s="25">
        <v>0</v>
      </c>
      <c r="KG13" s="25">
        <v>0.06</v>
      </c>
      <c r="KH13" s="25">
        <v>0.78984158000000004</v>
      </c>
      <c r="KI13" s="25">
        <v>9.0884594970000006</v>
      </c>
      <c r="KJ13" s="25">
        <v>25.71277332</v>
      </c>
      <c r="KK13" s="25">
        <v>27.259440829999999</v>
      </c>
      <c r="KL13" s="25">
        <v>26.131010660000001</v>
      </c>
      <c r="KM13" s="25">
        <v>33.436237890000001</v>
      </c>
      <c r="KN13" s="25">
        <v>25.903615429999999</v>
      </c>
      <c r="KO13" s="25">
        <v>25.776945380000001</v>
      </c>
      <c r="KP13" s="25">
        <v>30.106528449999999</v>
      </c>
      <c r="KQ13" s="25">
        <v>25.336921750869202</v>
      </c>
      <c r="KR13" s="25">
        <v>37.61334403</v>
      </c>
      <c r="KS13" s="25">
        <v>29.002132249999999</v>
      </c>
      <c r="KT13" s="25">
        <v>27.70628125</v>
      </c>
      <c r="KU13" s="25">
        <v>27.99187332</v>
      </c>
      <c r="KV13" s="25">
        <v>23.277577359999999</v>
      </c>
      <c r="KW13" s="25">
        <v>29.067172809999999</v>
      </c>
      <c r="KX13" s="25">
        <v>21.562152257000001</v>
      </c>
      <c r="KY13" s="25">
        <v>24.363748107999999</v>
      </c>
      <c r="KZ13" s="25">
        <v>34.103637120000002</v>
      </c>
      <c r="LA13" s="25">
        <v>33.627253795000001</v>
      </c>
      <c r="LB13" s="25">
        <v>120.012385012</v>
      </c>
      <c r="LC13" s="25">
        <v>25.273817086437202</v>
      </c>
      <c r="LD13" s="25">
        <v>26.7965749</v>
      </c>
      <c r="LE13" s="25">
        <v>25.240283416788799</v>
      </c>
      <c r="LF13" s="25">
        <v>41.639605472692999</v>
      </c>
      <c r="LG13" s="25">
        <v>13.450605700000001</v>
      </c>
      <c r="LH13" s="25">
        <v>22.7835965725269</v>
      </c>
      <c r="LI13" s="25">
        <v>39.691293263165903</v>
      </c>
      <c r="LJ13" s="25">
        <v>19.409100326444101</v>
      </c>
      <c r="LK13" s="25">
        <v>25.058750571925199</v>
      </c>
      <c r="LL13" s="25">
        <v>35.901898770691297</v>
      </c>
      <c r="LM13" s="25">
        <v>39.549142044192003</v>
      </c>
      <c r="LN13" s="25">
        <v>28.510901657591099</v>
      </c>
      <c r="LO13" s="25">
        <v>29.813464669999998</v>
      </c>
      <c r="LP13" s="25">
        <v>41.120179489999998</v>
      </c>
      <c r="LQ13" s="25">
        <v>56.237360619999997</v>
      </c>
      <c r="LR13" s="25">
        <v>78.788385140000003</v>
      </c>
      <c r="LS13" s="25">
        <v>59.493694650000002</v>
      </c>
      <c r="LT13" s="25">
        <v>61.31198354</v>
      </c>
      <c r="LU13" s="25">
        <v>60.195161210000002</v>
      </c>
      <c r="LV13" s="25">
        <v>69.683095399999999</v>
      </c>
      <c r="LW13" s="25">
        <v>363.42929358999999</v>
      </c>
      <c r="LX13" s="25">
        <v>89.313430622349799</v>
      </c>
      <c r="LY13" s="25">
        <v>78.698579449999997</v>
      </c>
      <c r="LZ13" s="25">
        <v>81.023083569999997</v>
      </c>
      <c r="MA13" s="25">
        <v>97.290667920000004</v>
      </c>
      <c r="MB13" s="25">
        <v>82.940859309999993</v>
      </c>
      <c r="MC13" s="25">
        <v>77.635381730000006</v>
      </c>
      <c r="MD13" s="25">
        <v>73.775487940000005</v>
      </c>
      <c r="ME13" s="25">
        <v>84.796166690000007</v>
      </c>
      <c r="MF13" s="25">
        <v>99.036261386868702</v>
      </c>
      <c r="MG13" s="25">
        <v>104.55395168</v>
      </c>
      <c r="MH13" s="25">
        <v>89.285727679999994</v>
      </c>
      <c r="MI13" s="25">
        <v>60.983641288521603</v>
      </c>
      <c r="MJ13" s="25">
        <v>60.417960230972902</v>
      </c>
      <c r="MK13" s="25">
        <v>126.34226133999999</v>
      </c>
      <c r="ML13" s="25">
        <v>161.32014974000001</v>
      </c>
      <c r="MM13" s="25">
        <v>221.98058861000001</v>
      </c>
      <c r="MN13" s="25">
        <v>221.71199803070601</v>
      </c>
      <c r="MO13" s="25">
        <v>221.73110152000001</v>
      </c>
      <c r="MP13" s="25">
        <v>165.69775526999999</v>
      </c>
      <c r="MQ13" s="25">
        <v>173.89760096000001</v>
      </c>
      <c r="MR13" s="25">
        <v>211.3520025</v>
      </c>
      <c r="MS13" s="25">
        <v>170.75170483739399</v>
      </c>
      <c r="MT13" s="25">
        <v>175.08345989157499</v>
      </c>
      <c r="MU13" s="25">
        <v>155.6943172</v>
      </c>
      <c r="MV13" s="25">
        <v>175.60988735999999</v>
      </c>
      <c r="MW13" s="25">
        <v>190.320155417969</v>
      </c>
      <c r="MX13" s="25">
        <v>165.900055873638</v>
      </c>
      <c r="MY13" s="25">
        <v>0</v>
      </c>
      <c r="MZ13" s="25">
        <v>0</v>
      </c>
      <c r="NA13" s="25">
        <v>0</v>
      </c>
      <c r="NB13" s="25">
        <v>0</v>
      </c>
      <c r="NC13" s="25">
        <v>0</v>
      </c>
      <c r="ND13" s="25">
        <v>0</v>
      </c>
      <c r="NE13" s="25">
        <v>0</v>
      </c>
      <c r="NF13" s="25">
        <v>0</v>
      </c>
      <c r="NG13" s="25">
        <v>0</v>
      </c>
      <c r="NH13" s="25">
        <v>0</v>
      </c>
      <c r="NI13" s="25">
        <v>0</v>
      </c>
      <c r="NJ13" s="25">
        <v>0</v>
      </c>
      <c r="NK13" s="25">
        <v>0</v>
      </c>
      <c r="NL13" s="25">
        <v>171.02694911000501</v>
      </c>
      <c r="NM13" s="25">
        <v>13.3777580000933</v>
      </c>
      <c r="NN13" s="25">
        <v>0.28509899990887</v>
      </c>
      <c r="NO13" s="25">
        <v>0.626284783851487</v>
      </c>
      <c r="NP13" s="25">
        <v>15.3198345154214</v>
      </c>
      <c r="NQ13" s="25">
        <v>0</v>
      </c>
      <c r="NR13" s="25">
        <v>0</v>
      </c>
      <c r="NS13" s="25">
        <v>281.02214034000002</v>
      </c>
      <c r="NT13" s="25">
        <v>200.84700848</v>
      </c>
      <c r="NU13" s="25">
        <v>190.03118964000001</v>
      </c>
      <c r="NV13" s="25">
        <v>194.27172841999999</v>
      </c>
      <c r="NW13" s="25">
        <v>146.61979943</v>
      </c>
      <c r="NX13" s="25">
        <v>239.45815522999999</v>
      </c>
      <c r="NY13" s="25">
        <v>225.26581401000001</v>
      </c>
      <c r="NZ13" s="25">
        <v>281.53612175000001</v>
      </c>
      <c r="OA13" s="25">
        <v>228.84072943000001</v>
      </c>
      <c r="OB13" s="25">
        <v>241.25589915</v>
      </c>
      <c r="OC13" s="25">
        <v>123.250303765696</v>
      </c>
      <c r="OD13" s="25">
        <v>263.88016477946979</v>
      </c>
      <c r="OE13" s="25">
        <v>270.42297765972</v>
      </c>
      <c r="OF13" s="25">
        <v>259.96303189101798</v>
      </c>
      <c r="OG13" s="25">
        <v>455.32537268169699</v>
      </c>
      <c r="OH13" s="25">
        <v>248.844670079802</v>
      </c>
      <c r="OI13" s="25">
        <v>292.05786470762303</v>
      </c>
      <c r="OJ13" s="25">
        <v>306.51144340414299</v>
      </c>
      <c r="OK13" s="25">
        <v>271.82709391969502</v>
      </c>
      <c r="OL13" s="25">
        <v>317.76225340341199</v>
      </c>
      <c r="OM13" s="25">
        <v>268.07542323215603</v>
      </c>
      <c r="ON13" s="25">
        <v>300.99905180727097</v>
      </c>
      <c r="OO13" s="25">
        <v>323.84335604044333</v>
      </c>
      <c r="OP13" s="25">
        <v>318.70610702222984</v>
      </c>
      <c r="OQ13" s="25">
        <v>385.08492417424969</v>
      </c>
      <c r="OR13" s="25">
        <v>462.85658855106925</v>
      </c>
      <c r="OS13" s="25">
        <v>485.83409064937382</v>
      </c>
      <c r="OT13" s="25">
        <v>477.37209684873426</v>
      </c>
      <c r="OU13" s="25">
        <v>584.18327617085617</v>
      </c>
      <c r="OV13" s="25">
        <v>526.32901388390781</v>
      </c>
      <c r="OW13" s="25">
        <v>410.9903246300974</v>
      </c>
      <c r="OX13" s="25">
        <v>964.60220894525276</v>
      </c>
      <c r="OY13" s="25">
        <v>639.25950002119464</v>
      </c>
      <c r="OZ13" s="25">
        <v>823.68054607993395</v>
      </c>
      <c r="PA13" s="25">
        <v>913.94803591448795</v>
      </c>
      <c r="PB13" s="25">
        <v>818.15926919648746</v>
      </c>
      <c r="PC13" s="25">
        <v>851.35189180767838</v>
      </c>
      <c r="PD13" s="25">
        <v>875.456030602591</v>
      </c>
      <c r="PE13" s="25">
        <v>814.77599660000033</v>
      </c>
      <c r="PF13" s="25">
        <v>684.96753883188035</v>
      </c>
      <c r="PG13" s="25">
        <v>788.45093764277283</v>
      </c>
      <c r="PH13" s="25">
        <v>889.03179383671693</v>
      </c>
    </row>
    <row r="14" spans="1:424" x14ac:dyDescent="0.3">
      <c r="A14" s="11" t="s">
        <v>6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5">
        <v>0.47800000000000004</v>
      </c>
      <c r="AB14" s="25">
        <v>0.39400000000000002</v>
      </c>
      <c r="AC14" s="25">
        <v>0.44600000000000001</v>
      </c>
      <c r="AD14" s="25">
        <v>0.53200000000000003</v>
      </c>
      <c r="AE14" s="25">
        <v>0.13200000000000001</v>
      </c>
      <c r="AF14" s="25">
        <v>0.13100000000000001</v>
      </c>
      <c r="AG14" s="25">
        <v>7.1000000000000008E-2</v>
      </c>
      <c r="AH14" s="25">
        <v>0.11600000000000001</v>
      </c>
      <c r="AI14" s="25">
        <v>0.3</v>
      </c>
      <c r="AJ14" s="25">
        <v>0.67800000000000005</v>
      </c>
      <c r="AK14" s="25">
        <v>0.61299999999999999</v>
      </c>
      <c r="AL14" s="25">
        <v>0.39900000000000002</v>
      </c>
      <c r="AM14" s="25">
        <v>5.6000000000000001E-2</v>
      </c>
      <c r="AN14" s="25">
        <v>5.3000000000000005E-2</v>
      </c>
      <c r="AO14" s="25">
        <v>2.6000000000000002E-2</v>
      </c>
      <c r="AP14" s="25">
        <v>4.7E-2</v>
      </c>
      <c r="AQ14" s="25">
        <v>0</v>
      </c>
      <c r="AR14" s="25">
        <v>1.9E-2</v>
      </c>
      <c r="AS14" s="25">
        <v>0</v>
      </c>
      <c r="AT14" s="25">
        <v>0.80800000000000005</v>
      </c>
      <c r="AU14" s="25">
        <v>0.72</v>
      </c>
      <c r="AV14" s="25">
        <v>0.16</v>
      </c>
      <c r="AW14" s="25">
        <v>1.1539999999999999</v>
      </c>
      <c r="AX14" s="25">
        <v>0.26600000000000001</v>
      </c>
      <c r="AY14" s="25">
        <v>0.16600000000000001</v>
      </c>
      <c r="AZ14" s="25">
        <v>0.186</v>
      </c>
      <c r="BA14" s="25">
        <v>8.3000000000000004E-2</v>
      </c>
      <c r="BB14" s="25">
        <v>0.68800000000000006</v>
      </c>
      <c r="BC14" s="25">
        <v>0.68800000000000006</v>
      </c>
      <c r="BD14" s="25">
        <v>0.68800000000000006</v>
      </c>
      <c r="BE14" s="25">
        <v>0.33959323349999998</v>
      </c>
      <c r="BF14" s="25">
        <v>1.6954843185000001</v>
      </c>
      <c r="BG14" s="25">
        <v>2.0009641995000003</v>
      </c>
      <c r="BH14" s="25">
        <v>3.0170077499999999</v>
      </c>
      <c r="BI14" s="25">
        <v>2.4237283454999998</v>
      </c>
      <c r="BJ14" s="25">
        <v>1.2824238480000001</v>
      </c>
      <c r="BK14" s="25">
        <v>1.764</v>
      </c>
      <c r="BL14" s="25">
        <v>1.3048605</v>
      </c>
      <c r="BM14" s="25">
        <v>0.261849</v>
      </c>
      <c r="BN14" s="25">
        <v>0</v>
      </c>
      <c r="BO14" s="25">
        <v>0</v>
      </c>
      <c r="BP14" s="25">
        <v>0.3034</v>
      </c>
      <c r="BQ14" s="25">
        <v>2.5659999999999998</v>
      </c>
      <c r="BR14" s="25">
        <v>4.9109999999999996</v>
      </c>
      <c r="BS14" s="25">
        <v>4.6669999999999998</v>
      </c>
      <c r="BT14" s="25">
        <v>5.5229999999999997</v>
      </c>
      <c r="BU14" s="25">
        <v>4.7450000000000001</v>
      </c>
      <c r="BV14" s="25">
        <v>2.5880000000000001</v>
      </c>
      <c r="BW14" s="25">
        <v>1.6659999999999999</v>
      </c>
      <c r="BX14" s="25">
        <v>1.0509999999999999</v>
      </c>
      <c r="BY14" s="25">
        <v>0.877</v>
      </c>
      <c r="BZ14" s="25">
        <v>0.371</v>
      </c>
      <c r="CA14" s="25">
        <v>0.26500000000000001</v>
      </c>
      <c r="CB14" s="25">
        <v>9.4E-2</v>
      </c>
      <c r="CC14" s="25">
        <v>1.0860000000000001</v>
      </c>
      <c r="CD14" s="25">
        <v>1.508</v>
      </c>
      <c r="CE14" s="25">
        <v>1.7210000000000001</v>
      </c>
      <c r="CF14" s="25">
        <v>1.667</v>
      </c>
      <c r="CG14" s="25">
        <v>0.57400000000000007</v>
      </c>
      <c r="CH14" s="25">
        <v>0.502</v>
      </c>
      <c r="CI14" s="25">
        <v>2.0256000000000003</v>
      </c>
      <c r="CJ14" s="25">
        <v>0.17799999999999999</v>
      </c>
      <c r="CK14" s="25">
        <v>0</v>
      </c>
      <c r="CL14" s="25">
        <v>0</v>
      </c>
      <c r="CM14" s="25">
        <v>0</v>
      </c>
      <c r="CN14" s="25">
        <v>0</v>
      </c>
      <c r="CO14" s="25">
        <v>1.849</v>
      </c>
      <c r="CP14" s="25">
        <v>2.3479999999999999</v>
      </c>
      <c r="CQ14" s="25">
        <v>3.2080000000000002</v>
      </c>
      <c r="CR14" s="25">
        <v>0.19800000000000001</v>
      </c>
      <c r="CS14" s="25">
        <v>2.1949999999999998</v>
      </c>
      <c r="CT14" s="25">
        <v>0.61199999999999999</v>
      </c>
      <c r="CU14" s="25">
        <v>0.48599999999999999</v>
      </c>
      <c r="CV14" s="25">
        <v>0.46</v>
      </c>
      <c r="CW14" s="25">
        <v>0.255</v>
      </c>
      <c r="CX14" s="25">
        <v>0</v>
      </c>
      <c r="CY14" s="25">
        <v>0</v>
      </c>
      <c r="CZ14" s="25">
        <v>0.09</v>
      </c>
      <c r="DA14" s="25">
        <v>2.5030000000000001</v>
      </c>
      <c r="DB14" s="25">
        <v>3.9420000000000002</v>
      </c>
      <c r="DC14" s="25">
        <v>5.19</v>
      </c>
      <c r="DD14" s="25">
        <v>4.2</v>
      </c>
      <c r="DE14" s="25">
        <v>3.246</v>
      </c>
      <c r="DF14" s="25">
        <v>2.1269999999999998</v>
      </c>
      <c r="DG14" s="25">
        <v>0.77700000000000002</v>
      </c>
      <c r="DH14" s="25">
        <v>0</v>
      </c>
      <c r="DI14" s="25">
        <v>0</v>
      </c>
      <c r="DJ14" s="25">
        <v>0</v>
      </c>
      <c r="DK14" s="25">
        <v>0.14799999999999999</v>
      </c>
      <c r="DL14" s="25">
        <v>0</v>
      </c>
      <c r="DM14" s="25">
        <v>0.72699999999999998</v>
      </c>
      <c r="DN14" s="25">
        <v>3.093</v>
      </c>
      <c r="DO14" s="25">
        <v>2.7709999999999999</v>
      </c>
      <c r="DP14" s="25">
        <v>2.2160000000000002</v>
      </c>
      <c r="DQ14" s="25">
        <v>2.476</v>
      </c>
      <c r="DR14" s="25">
        <v>1.871</v>
      </c>
      <c r="DS14" s="25">
        <v>0.84160000000000013</v>
      </c>
      <c r="DT14" s="25">
        <v>0.27040000000000003</v>
      </c>
      <c r="DU14" s="25">
        <v>0.45119999999999999</v>
      </c>
      <c r="DV14" s="25">
        <v>2.4000000000000002E-3</v>
      </c>
      <c r="DW14" s="25">
        <v>7.1999999999999998E-3</v>
      </c>
      <c r="DX14" s="25">
        <v>0</v>
      </c>
      <c r="DY14" s="25">
        <v>1.8239999999999998</v>
      </c>
      <c r="DZ14" s="25">
        <v>3.5256000000000003</v>
      </c>
      <c r="EA14" s="25">
        <v>5.3224</v>
      </c>
      <c r="EB14" s="25">
        <v>2.5512000000000001</v>
      </c>
      <c r="EC14" s="25">
        <v>1.1784000000000001</v>
      </c>
      <c r="ED14" s="25">
        <v>2.0256000000000003</v>
      </c>
      <c r="EE14" s="25">
        <v>0.92300000000000004</v>
      </c>
      <c r="EF14" s="25">
        <v>0.55500000000000005</v>
      </c>
      <c r="EG14" s="25">
        <v>0</v>
      </c>
      <c r="EH14" s="25">
        <v>3.4000000000000002E-2</v>
      </c>
      <c r="EI14" s="25">
        <v>9.4E-2</v>
      </c>
      <c r="EJ14" s="25">
        <v>6.7000000000000004E-2</v>
      </c>
      <c r="EK14" s="25">
        <v>2.9209999999999998</v>
      </c>
      <c r="EL14" s="25">
        <v>4.0890000000000004</v>
      </c>
      <c r="EM14" s="25">
        <v>4.3369999999999997</v>
      </c>
      <c r="EN14" s="25">
        <v>2.0680000000000001</v>
      </c>
      <c r="EO14" s="25">
        <v>1.1919999999999999</v>
      </c>
      <c r="EP14" s="25">
        <v>0.6</v>
      </c>
      <c r="EQ14" s="25">
        <v>0.315</v>
      </c>
      <c r="ER14" s="25">
        <v>0.83499999999999996</v>
      </c>
      <c r="ES14" s="25">
        <v>1.825</v>
      </c>
      <c r="ET14" s="25">
        <v>0.08</v>
      </c>
      <c r="EU14" s="25">
        <v>0.58599999999999997</v>
      </c>
      <c r="EV14" s="25">
        <v>0.90500000000000003</v>
      </c>
      <c r="EW14" s="25">
        <v>8.94</v>
      </c>
      <c r="EX14" s="25">
        <v>7.734</v>
      </c>
      <c r="EY14" s="25">
        <v>8.6679999999999993</v>
      </c>
      <c r="EZ14" s="25">
        <v>5.0389999999999997</v>
      </c>
      <c r="FA14" s="25">
        <v>5.4269999999999996</v>
      </c>
      <c r="FB14" s="25">
        <v>2.4820000000000002</v>
      </c>
      <c r="FC14" s="25">
        <v>1.3560000000000001</v>
      </c>
      <c r="FD14" s="25">
        <v>2.9209999999999998</v>
      </c>
      <c r="FE14" s="25">
        <v>1.204</v>
      </c>
      <c r="FF14" s="25">
        <v>0.26100000000000001</v>
      </c>
      <c r="FG14" s="25">
        <v>0.06</v>
      </c>
      <c r="FH14" s="25">
        <v>0.73599999999999999</v>
      </c>
      <c r="FI14" s="25">
        <v>4.6566114001538121</v>
      </c>
      <c r="FJ14" s="25">
        <v>7.0687166489191284</v>
      </c>
      <c r="FK14" s="25">
        <v>6.3262685768498246</v>
      </c>
      <c r="FL14" s="25">
        <v>6.7778265884742641</v>
      </c>
      <c r="FM14" s="25">
        <v>5.7497034086392809</v>
      </c>
      <c r="FN14" s="25">
        <v>4.4984219737566704</v>
      </c>
      <c r="FO14" s="25">
        <v>1.4059607240400549</v>
      </c>
      <c r="FP14" s="25">
        <v>0.41359315611998293</v>
      </c>
      <c r="FQ14" s="25">
        <v>3.3005909593160493E-2</v>
      </c>
      <c r="FR14" s="25">
        <v>0.55127738858257513</v>
      </c>
      <c r="FS14" s="25">
        <v>0.13573099564093435</v>
      </c>
      <c r="FT14" s="25">
        <v>0.59288322923031667</v>
      </c>
      <c r="FU14" s="25">
        <v>1.1439999999999999</v>
      </c>
      <c r="FV14" s="25">
        <v>3.2749999999999999</v>
      </c>
      <c r="FW14" s="25">
        <v>0.30399999999999999</v>
      </c>
      <c r="FX14" s="25">
        <v>1.9970000000000001</v>
      </c>
      <c r="FY14" s="25">
        <v>0.124</v>
      </c>
      <c r="FZ14" s="25">
        <v>2.6080000000000001</v>
      </c>
      <c r="GA14" s="25">
        <v>0.34699999999999998</v>
      </c>
      <c r="GB14" s="25">
        <v>0.39500000000000002</v>
      </c>
      <c r="GC14" s="25">
        <v>0.33500000000000002</v>
      </c>
      <c r="GD14" s="25">
        <v>0.46</v>
      </c>
      <c r="GE14" s="25">
        <v>0.46700000000000003</v>
      </c>
      <c r="GF14" s="25">
        <v>0.39400000000000002</v>
      </c>
      <c r="GG14" s="25">
        <v>1.9239999999999999</v>
      </c>
      <c r="GH14" s="25">
        <v>2.8420000000000001</v>
      </c>
      <c r="GI14" s="25">
        <v>3.6179999999999999</v>
      </c>
      <c r="GJ14" s="25">
        <v>3.669</v>
      </c>
      <c r="GK14" s="25">
        <v>2.6880000000000002</v>
      </c>
      <c r="GL14" s="25">
        <v>2.5339999999999998</v>
      </c>
      <c r="GM14" s="25">
        <v>1.8009999999999999</v>
      </c>
      <c r="GN14" s="25">
        <v>1.1399999999999999</v>
      </c>
      <c r="GO14" s="25">
        <v>0.436</v>
      </c>
      <c r="GP14" s="25">
        <v>0.47799999999999998</v>
      </c>
      <c r="GQ14" s="25">
        <v>1.0189999999999999</v>
      </c>
      <c r="GR14" s="25">
        <v>0.34799999999999998</v>
      </c>
      <c r="GS14" s="25">
        <v>0.71799999999999997</v>
      </c>
      <c r="GT14" s="25">
        <v>2.02</v>
      </c>
      <c r="GU14" s="25">
        <v>3.2040000000000002</v>
      </c>
      <c r="GV14" s="25">
        <v>2.2559999999999998</v>
      </c>
      <c r="GW14" s="25">
        <v>3.4279999999999999</v>
      </c>
      <c r="GX14" s="25">
        <v>3.056</v>
      </c>
      <c r="GY14" s="25">
        <v>0.86699999999999999</v>
      </c>
      <c r="GZ14" s="25">
        <v>0.26200000000000001</v>
      </c>
      <c r="HA14" s="25">
        <v>0.83099999999999996</v>
      </c>
      <c r="HB14" s="25">
        <v>0.255</v>
      </c>
      <c r="HC14" s="25">
        <v>0.152</v>
      </c>
      <c r="HD14" s="25">
        <v>0.47599999999999998</v>
      </c>
      <c r="HE14" s="25">
        <v>1.9490000000000001</v>
      </c>
      <c r="HF14" s="25">
        <v>4.8680000000000003</v>
      </c>
      <c r="HG14" s="25">
        <v>4.8659999999999997</v>
      </c>
      <c r="HH14" s="25">
        <v>2.8029999999999999</v>
      </c>
      <c r="HI14" s="25">
        <v>2.1819999999999999</v>
      </c>
      <c r="HJ14" s="25">
        <v>0.59899999999999998</v>
      </c>
      <c r="HK14" s="25">
        <v>0.47599999999999998</v>
      </c>
      <c r="HL14" s="25">
        <v>0.58799999999999997</v>
      </c>
      <c r="HM14" s="25">
        <v>0.27300000000000002</v>
      </c>
      <c r="HN14" s="25">
        <v>0.28299999999999997</v>
      </c>
      <c r="HO14" s="25">
        <v>0.495</v>
      </c>
      <c r="HP14" s="25">
        <v>0.255</v>
      </c>
      <c r="HQ14" s="25">
        <v>1.159</v>
      </c>
      <c r="HR14" s="25">
        <v>1.667</v>
      </c>
      <c r="HS14" s="25">
        <v>3.1549999999999998</v>
      </c>
      <c r="HT14" s="25">
        <v>4.0460000000000003</v>
      </c>
      <c r="HU14" s="25">
        <v>3.61</v>
      </c>
      <c r="HV14" s="25">
        <v>1.0269999999999999</v>
      </c>
      <c r="HW14" s="25">
        <v>0.15</v>
      </c>
      <c r="HX14" s="25">
        <v>0</v>
      </c>
      <c r="HY14" s="25">
        <v>0.65</v>
      </c>
      <c r="HZ14" s="25">
        <v>0.77</v>
      </c>
      <c r="IA14" s="25">
        <v>0.56999999999999995</v>
      </c>
      <c r="IB14" s="25">
        <v>4.3819999999999997</v>
      </c>
      <c r="IC14" s="25">
        <v>12.374766019999999</v>
      </c>
      <c r="ID14" s="25">
        <v>17.535790909999999</v>
      </c>
      <c r="IE14" s="25">
        <v>23.496226579999998</v>
      </c>
      <c r="IF14" s="25">
        <v>12.90664385</v>
      </c>
      <c r="IG14" s="25">
        <v>8.6453952899999997</v>
      </c>
      <c r="IH14" s="25">
        <v>1.47020938</v>
      </c>
      <c r="II14" s="25">
        <v>4.0979207300000002</v>
      </c>
      <c r="IJ14" s="25">
        <v>1.19668843</v>
      </c>
      <c r="IK14" s="25">
        <v>0.24041952999999999</v>
      </c>
      <c r="IL14" s="25">
        <v>0</v>
      </c>
      <c r="IM14" s="25">
        <v>0.17226516</v>
      </c>
      <c r="IN14" s="25">
        <v>3.7395122999999999</v>
      </c>
      <c r="IO14" s="25">
        <v>9.3143964700000001</v>
      </c>
      <c r="IP14" s="25">
        <v>11.437838530000001</v>
      </c>
      <c r="IQ14" s="25">
        <v>16.277650690000002</v>
      </c>
      <c r="IR14" s="25">
        <v>12.61755585</v>
      </c>
      <c r="IS14" s="25">
        <v>9.2805053400000102</v>
      </c>
      <c r="IT14" s="25">
        <v>9.2160278899999994</v>
      </c>
      <c r="IU14" s="25">
        <v>1.52904296</v>
      </c>
      <c r="IV14" s="25">
        <v>1.5756672300000001</v>
      </c>
      <c r="IW14" s="25">
        <v>1.27257541</v>
      </c>
      <c r="IX14" s="25">
        <v>2.3349745899999998</v>
      </c>
      <c r="IY14" s="25">
        <v>0.80458406000000005</v>
      </c>
      <c r="IZ14" s="25">
        <v>0.33696944000000001</v>
      </c>
      <c r="JA14" s="25">
        <v>2.8718880699999998</v>
      </c>
      <c r="JB14" s="25">
        <v>5.8635687699999997</v>
      </c>
      <c r="JC14" s="25">
        <v>6.0908228500000003</v>
      </c>
      <c r="JD14" s="25">
        <v>6.4797659400000001</v>
      </c>
      <c r="JE14" s="25">
        <v>4.9966129500000003</v>
      </c>
      <c r="JF14" s="25">
        <v>2.2987570599999998</v>
      </c>
      <c r="JG14" s="25">
        <v>1.21499643</v>
      </c>
      <c r="JH14" s="25">
        <v>0.22215692000000001</v>
      </c>
      <c r="JI14" s="25">
        <v>0.10534449</v>
      </c>
      <c r="JJ14" s="25">
        <v>1.2030860800000001</v>
      </c>
      <c r="JK14" s="25">
        <v>0</v>
      </c>
      <c r="JL14" s="25">
        <v>7.4913750000000001E-2</v>
      </c>
      <c r="JM14" s="25">
        <v>1.7847647209999999</v>
      </c>
      <c r="JN14" s="25">
        <v>2.379078872</v>
      </c>
      <c r="JO14" s="25">
        <v>5.5754714710000002</v>
      </c>
      <c r="JP14" s="25">
        <v>4.4539979699999996</v>
      </c>
      <c r="JQ14" s="25">
        <v>1.88202325089762</v>
      </c>
      <c r="JR14" s="25">
        <v>2.8549873068652101</v>
      </c>
      <c r="JS14" s="25">
        <v>1.2257407069999999</v>
      </c>
      <c r="JT14" s="25">
        <v>0.17471550899999999</v>
      </c>
      <c r="JU14" s="25">
        <v>0.31795748099999999</v>
      </c>
      <c r="JV14" s="25">
        <v>3.79424E-4</v>
      </c>
      <c r="JW14" s="25">
        <v>0.11998112800000001</v>
      </c>
      <c r="JX14" s="25">
        <v>1.0654079569999999</v>
      </c>
      <c r="JY14" s="25">
        <v>2.3184824449999999</v>
      </c>
      <c r="JZ14" s="25">
        <v>2.6142176429999999</v>
      </c>
      <c r="KA14" s="25">
        <v>4.2125806370000003</v>
      </c>
      <c r="KB14" s="25">
        <v>2.6920229400000002</v>
      </c>
      <c r="KC14" s="25">
        <v>1.0723108219999999</v>
      </c>
      <c r="KD14" s="25">
        <v>2.3685001159999999</v>
      </c>
      <c r="KE14" s="25">
        <v>2.3081656779999999</v>
      </c>
      <c r="KF14" s="25">
        <v>1.247416949</v>
      </c>
      <c r="KG14" s="25">
        <v>0.43448697600000002</v>
      </c>
      <c r="KH14" s="25">
        <v>0.56019882820231004</v>
      </c>
      <c r="KI14" s="25">
        <v>0.39382037199999997</v>
      </c>
      <c r="KJ14" s="25">
        <v>0.34326880995541897</v>
      </c>
      <c r="KK14" s="25">
        <v>1.418780452</v>
      </c>
      <c r="KL14" s="25">
        <v>2.1007099920000001</v>
      </c>
      <c r="KM14" s="25">
        <v>3.8265355269999999</v>
      </c>
      <c r="KN14" s="25">
        <v>3.112387097</v>
      </c>
      <c r="KO14" s="25">
        <v>4.0986445409999996</v>
      </c>
      <c r="KP14" s="25">
        <v>4.44768907</v>
      </c>
      <c r="KQ14" s="25">
        <v>3.73003029395709</v>
      </c>
      <c r="KR14" s="25">
        <v>2.3389891880000002</v>
      </c>
      <c r="KS14" s="25">
        <v>0.54283722599999995</v>
      </c>
      <c r="KT14" s="25">
        <v>0.11541799599999999</v>
      </c>
      <c r="KU14" s="25">
        <v>1.57934661</v>
      </c>
      <c r="KV14" s="25">
        <v>4.1195864325560496</v>
      </c>
      <c r="KW14" s="25">
        <v>7.6043107900000102</v>
      </c>
      <c r="KX14" s="25">
        <v>6.4851315500000002</v>
      </c>
      <c r="KY14" s="25">
        <v>6.5554197739999998</v>
      </c>
      <c r="KZ14" s="25">
        <v>5.9042608520000002</v>
      </c>
      <c r="LA14" s="25">
        <v>5.6143368632488304</v>
      </c>
      <c r="LB14" s="25">
        <v>3.7203723169999998</v>
      </c>
      <c r="LC14" s="25">
        <v>2.1277073739527501</v>
      </c>
      <c r="LD14" s="25">
        <v>0.55887177467024396</v>
      </c>
      <c r="LE14" s="25">
        <v>7.9091560083000806E-2</v>
      </c>
      <c r="LF14" s="25">
        <v>0.88062616129650695</v>
      </c>
      <c r="LG14" s="25">
        <v>3.9217278743509301</v>
      </c>
      <c r="LH14" s="25">
        <v>7.2443208487294903</v>
      </c>
      <c r="LI14" s="25">
        <v>8.1423849983928598</v>
      </c>
      <c r="LJ14" s="25">
        <v>5.5936025585184304</v>
      </c>
      <c r="LK14" s="25">
        <v>4.69289128679958</v>
      </c>
      <c r="LL14" s="25">
        <v>2.4675751592886801</v>
      </c>
      <c r="LM14" s="25">
        <v>2.5075554618884301</v>
      </c>
      <c r="LN14" s="25">
        <v>2.9420108546868899</v>
      </c>
      <c r="LO14" s="25">
        <v>0.62092407999999999</v>
      </c>
      <c r="LP14" s="25">
        <v>4.2479177699999999</v>
      </c>
      <c r="LQ14" s="25">
        <v>2.88268324</v>
      </c>
      <c r="LR14" s="25">
        <v>3.26892373</v>
      </c>
      <c r="LS14" s="25">
        <v>2.29273543</v>
      </c>
      <c r="LT14" s="25">
        <v>4.6769396600000004</v>
      </c>
      <c r="LU14" s="25">
        <v>4.9193738500000004</v>
      </c>
      <c r="LV14" s="25">
        <v>3.85475916</v>
      </c>
      <c r="LW14" s="25">
        <v>4.7851548299999997</v>
      </c>
      <c r="LX14" s="25">
        <v>6.8572710644515604</v>
      </c>
      <c r="LY14" s="25">
        <v>7.9277425699999897</v>
      </c>
      <c r="LZ14" s="25">
        <v>7.9263658100000001</v>
      </c>
      <c r="MA14" s="25">
        <v>4.4779727400000002</v>
      </c>
      <c r="MB14" s="25">
        <v>2.4063909099999998</v>
      </c>
      <c r="MC14" s="25">
        <v>0.75996237</v>
      </c>
      <c r="MD14" s="25">
        <v>2.01194563</v>
      </c>
      <c r="ME14" s="25">
        <v>6.0898857900000101</v>
      </c>
      <c r="MF14" s="25">
        <v>6.1817465400000096</v>
      </c>
      <c r="MG14" s="25">
        <v>6.9733523000000002</v>
      </c>
      <c r="MH14" s="25">
        <v>7.0363863999999996</v>
      </c>
      <c r="MI14" s="25">
        <v>3.96369416127949</v>
      </c>
      <c r="MJ14" s="25">
        <v>0.724037660421331</v>
      </c>
      <c r="MK14" s="25">
        <v>0.12715599999999999</v>
      </c>
      <c r="ML14" s="25">
        <v>0.93655394000000003</v>
      </c>
      <c r="MM14" s="25">
        <v>2.2899597699999998</v>
      </c>
      <c r="MN14" s="25">
        <v>2.0017175210027598</v>
      </c>
      <c r="MO14" s="25">
        <v>1.9539422099999999</v>
      </c>
      <c r="MP14" s="25">
        <v>5.9875853599999997</v>
      </c>
      <c r="MQ14" s="25">
        <v>2.4998056800000001</v>
      </c>
      <c r="MR14" s="25">
        <v>0.30454114999999998</v>
      </c>
      <c r="MS14" s="25">
        <v>1.34160966</v>
      </c>
      <c r="MT14" s="25">
        <v>2.3533886800000001</v>
      </c>
      <c r="MU14" s="25">
        <v>4.2493046799999998</v>
      </c>
      <c r="MV14" s="25">
        <v>2.8537250900000002</v>
      </c>
      <c r="MW14" s="25">
        <v>0.84375939978027303</v>
      </c>
      <c r="MX14" s="25">
        <v>2.3342562765269901</v>
      </c>
      <c r="MY14" s="25">
        <v>0.67960397680804197</v>
      </c>
      <c r="MZ14" s="25">
        <v>0.36994986536943603</v>
      </c>
      <c r="NA14" s="25">
        <v>0.57901250509497004</v>
      </c>
      <c r="NB14" s="25">
        <v>0.567171748436884</v>
      </c>
      <c r="NC14" s="25">
        <v>1.1411218574850099</v>
      </c>
      <c r="ND14" s="25">
        <v>3.0476157334778602</v>
      </c>
      <c r="NE14" s="25">
        <v>5.2344640140516399</v>
      </c>
      <c r="NF14" s="25">
        <v>3.0358527653078999</v>
      </c>
      <c r="NG14" s="25">
        <v>4.0968978700000003</v>
      </c>
      <c r="NH14" s="25">
        <v>4.9967800977071501</v>
      </c>
      <c r="NI14" s="25">
        <v>3.0083875800148498</v>
      </c>
      <c r="NJ14" s="25">
        <v>3.4340428900202502</v>
      </c>
      <c r="NK14" s="25">
        <v>0.80604071740276595</v>
      </c>
      <c r="NL14" s="25">
        <v>3.1236539999632201E-2</v>
      </c>
      <c r="NM14" s="25">
        <v>5.96956405311102E-4</v>
      </c>
      <c r="NN14" s="25">
        <v>7.8177261661437503E-4</v>
      </c>
      <c r="NO14" s="25">
        <v>0.98820327211117698</v>
      </c>
      <c r="NP14" s="25">
        <v>1.0557689563126</v>
      </c>
      <c r="NQ14" s="25">
        <v>3.1834213199999999</v>
      </c>
      <c r="NR14" s="25">
        <v>4.0088832700000001</v>
      </c>
      <c r="NS14" s="25">
        <v>5.3444681200000002</v>
      </c>
      <c r="NT14" s="25">
        <v>2.8294449899999998</v>
      </c>
      <c r="NU14" s="25">
        <v>2.4237164400000002</v>
      </c>
      <c r="NV14" s="25">
        <v>2.9459393899999999</v>
      </c>
      <c r="NW14" s="25">
        <v>0.83846909999999997</v>
      </c>
      <c r="NX14" s="25">
        <v>2.1287056099999999</v>
      </c>
      <c r="NY14" s="25">
        <v>1.7578464300000001</v>
      </c>
      <c r="NZ14" s="25">
        <v>0.39375842</v>
      </c>
      <c r="OA14" s="25">
        <v>8.5203999999999998E-4</v>
      </c>
      <c r="OB14" s="25">
        <v>1.32175631</v>
      </c>
      <c r="OC14" s="25">
        <v>1.9987546915487999</v>
      </c>
      <c r="OD14" s="25">
        <v>5.7909194342225536</v>
      </c>
      <c r="OE14" s="25">
        <v>3.5090584510546599</v>
      </c>
      <c r="OF14" s="25">
        <v>1.93857277382868</v>
      </c>
      <c r="OG14" s="25">
        <v>1.13062362344697</v>
      </c>
      <c r="OH14" s="25">
        <v>0.31731766566630099</v>
      </c>
      <c r="OI14" s="25">
        <v>0.61954237738252205</v>
      </c>
      <c r="OJ14" s="25">
        <v>0.47633849687318702</v>
      </c>
      <c r="OK14" s="25">
        <v>0.56515443857465597</v>
      </c>
      <c r="OL14" s="25">
        <v>3.9455747074104798E-2</v>
      </c>
      <c r="OM14" s="25">
        <v>4.6943640098313699E-2</v>
      </c>
      <c r="ON14" s="25">
        <v>0.58952833546070105</v>
      </c>
      <c r="OO14" s="25">
        <v>1.3212714519858024</v>
      </c>
      <c r="OP14" s="25">
        <v>2.6152756675091746</v>
      </c>
      <c r="OQ14" s="25">
        <v>2.2014753037258123</v>
      </c>
      <c r="OR14" s="25">
        <v>0.34383615100744835</v>
      </c>
      <c r="OS14" s="25">
        <v>0.18182419597519944</v>
      </c>
      <c r="OT14" s="25">
        <v>1.1261425446694417</v>
      </c>
      <c r="OU14" s="25">
        <v>1.0846596514904061</v>
      </c>
      <c r="OV14" s="25">
        <v>1.168441676113293</v>
      </c>
      <c r="OW14" s="25">
        <v>0.53639312381586057</v>
      </c>
      <c r="OX14" s="25">
        <v>3.7999997994665519E-4</v>
      </c>
      <c r="OY14" s="25">
        <v>0.67943999866445615</v>
      </c>
      <c r="OZ14" s="25">
        <v>0.68104199897071049</v>
      </c>
      <c r="PA14" s="25">
        <v>0.76216500308296997</v>
      </c>
      <c r="PB14" s="25">
        <v>0.78039273226352668</v>
      </c>
      <c r="PC14" s="25">
        <v>2.4496760481340174</v>
      </c>
      <c r="PD14" s="25">
        <v>3.0199640109082146</v>
      </c>
      <c r="PE14" s="25">
        <v>3.7122568199999981</v>
      </c>
      <c r="PF14" s="25">
        <v>1.4779260104565461</v>
      </c>
      <c r="PG14" s="25">
        <v>1.8040170058772447</v>
      </c>
      <c r="PH14" s="25">
        <v>0.73043406824037516</v>
      </c>
    </row>
    <row r="15" spans="1:424" x14ac:dyDescent="0.3">
      <c r="A15" s="11" t="s">
        <v>7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>
        <v>1.2684520000000001</v>
      </c>
      <c r="AB15" s="25">
        <v>0.95704750000000005</v>
      </c>
      <c r="AC15" s="25">
        <v>0.86792500000000006</v>
      </c>
      <c r="AD15" s="25">
        <v>0.83178669999999999</v>
      </c>
      <c r="AE15" s="25">
        <v>1.0974300000000001</v>
      </c>
      <c r="AF15" s="25">
        <v>1.0881100000000001</v>
      </c>
      <c r="AG15" s="25">
        <v>0.8982150000000001</v>
      </c>
      <c r="AH15" s="25">
        <v>0.76173525000000009</v>
      </c>
      <c r="AI15" s="25">
        <v>0.78171500000000005</v>
      </c>
      <c r="AJ15" s="25">
        <v>1.1230599999999999</v>
      </c>
      <c r="AK15" s="25">
        <v>1.3480448</v>
      </c>
      <c r="AL15" s="25">
        <v>1.0762386500000001</v>
      </c>
      <c r="AM15" s="25">
        <v>1.1000644999999998</v>
      </c>
      <c r="AN15" s="25">
        <v>0.91508100000000003</v>
      </c>
      <c r="AO15" s="25">
        <v>0.83963599999999994</v>
      </c>
      <c r="AP15" s="25">
        <v>0.96427305000000008</v>
      </c>
      <c r="AQ15" s="25">
        <v>1.2613257999999998</v>
      </c>
      <c r="AR15" s="25">
        <v>0.79711939999999992</v>
      </c>
      <c r="AS15" s="25">
        <v>0.91201699999999997</v>
      </c>
      <c r="AT15" s="25">
        <v>0.58839399999999997</v>
      </c>
      <c r="AU15" s="25">
        <v>0.530281</v>
      </c>
      <c r="AV15" s="25">
        <v>0.41854200000000003</v>
      </c>
      <c r="AW15" s="25">
        <v>0.50504700000000002</v>
      </c>
      <c r="AX15" s="25">
        <v>0.54910499999999995</v>
      </c>
      <c r="AY15" s="25">
        <v>0.60696000000000006</v>
      </c>
      <c r="AZ15" s="25">
        <v>0.47480899999999998</v>
      </c>
      <c r="BA15" s="25">
        <v>0.58919299999999997</v>
      </c>
      <c r="BB15" s="25">
        <v>0.68984900000000005</v>
      </c>
      <c r="BC15" s="25">
        <v>0.66740600000000005</v>
      </c>
      <c r="BD15" s="25">
        <v>0.61119500000000004</v>
      </c>
      <c r="BE15" s="25">
        <v>0.80506999999999995</v>
      </c>
      <c r="BF15" s="25">
        <v>0.86006700000000003</v>
      </c>
      <c r="BG15" s="25">
        <v>0.90243499999999999</v>
      </c>
      <c r="BH15" s="25">
        <v>1.156812</v>
      </c>
      <c r="BI15" s="25">
        <v>1.303914</v>
      </c>
      <c r="BJ15" s="25">
        <v>1.3539239999999999</v>
      </c>
      <c r="BK15" s="25">
        <v>1.1524299600000001</v>
      </c>
      <c r="BL15" s="25">
        <v>1.322206</v>
      </c>
      <c r="BM15" s="25">
        <v>1.5097320000000001</v>
      </c>
      <c r="BN15" s="25">
        <v>1.5030570000000001</v>
      </c>
      <c r="BO15" s="25">
        <v>1.570921</v>
      </c>
      <c r="BP15" s="25">
        <v>1.864689</v>
      </c>
      <c r="BQ15" s="25">
        <v>2.0286369999999998</v>
      </c>
      <c r="BR15" s="25">
        <v>1.564646</v>
      </c>
      <c r="BS15" s="25">
        <v>1.432442</v>
      </c>
      <c r="BT15" s="25">
        <v>1.6991499999999999</v>
      </c>
      <c r="BU15" s="25">
        <v>2.854241</v>
      </c>
      <c r="BV15" s="25">
        <v>2.8191039999999998</v>
      </c>
      <c r="BW15" s="25">
        <v>2.5839819999999998</v>
      </c>
      <c r="BX15" s="25">
        <v>2.746985</v>
      </c>
      <c r="BY15" s="25">
        <v>2.691119</v>
      </c>
      <c r="BZ15" s="25">
        <v>2.8717860000000002</v>
      </c>
      <c r="CA15" s="25">
        <v>3.5874000000000001</v>
      </c>
      <c r="CB15" s="25">
        <v>3.6044830000000001</v>
      </c>
      <c r="CC15" s="25">
        <v>3.4468019999999999</v>
      </c>
      <c r="CD15" s="25">
        <v>4.4498889999999998</v>
      </c>
      <c r="CE15" s="25">
        <v>3.4380999999999999</v>
      </c>
      <c r="CF15" s="25">
        <v>2.1801080000000002</v>
      </c>
      <c r="CG15" s="25">
        <v>1.808867</v>
      </c>
      <c r="CH15" s="25">
        <v>1.6233340000000001</v>
      </c>
      <c r="CI15" s="25">
        <v>2.0979999999999999</v>
      </c>
      <c r="CJ15" s="25">
        <v>1.533129</v>
      </c>
      <c r="CK15" s="25">
        <v>1.4079999999999999</v>
      </c>
      <c r="CL15" s="25">
        <v>1.9696560000000001</v>
      </c>
      <c r="CM15" s="25">
        <v>1.992753</v>
      </c>
      <c r="CN15" s="25">
        <v>2.65</v>
      </c>
      <c r="CO15" s="25">
        <v>2.2770000000000001</v>
      </c>
      <c r="CP15" s="25">
        <v>1.76</v>
      </c>
      <c r="CQ15" s="25">
        <v>2.101</v>
      </c>
      <c r="CR15" s="25">
        <v>2.6150000000000002</v>
      </c>
      <c r="CS15" s="25">
        <v>1.536</v>
      </c>
      <c r="CT15" s="25">
        <v>1.145</v>
      </c>
      <c r="CU15" s="25">
        <v>1.139</v>
      </c>
      <c r="CV15" s="25">
        <v>0.66800000000000004</v>
      </c>
      <c r="CW15" s="25">
        <v>1.7370000000000001</v>
      </c>
      <c r="CX15" s="25">
        <v>1.7370000000000001</v>
      </c>
      <c r="CY15" s="25">
        <v>1.78</v>
      </c>
      <c r="CZ15" s="25">
        <v>3.875</v>
      </c>
      <c r="DA15" s="25">
        <v>3.1</v>
      </c>
      <c r="DB15" s="25">
        <v>3.81</v>
      </c>
      <c r="DC15" s="25">
        <v>2.89</v>
      </c>
      <c r="DD15" s="25">
        <v>2.73</v>
      </c>
      <c r="DE15" s="25">
        <v>4.5599999999999996</v>
      </c>
      <c r="DF15" s="25">
        <v>3.85</v>
      </c>
      <c r="DG15" s="25">
        <v>4.17</v>
      </c>
      <c r="DH15" s="25">
        <v>2.0299999999999998</v>
      </c>
      <c r="DI15" s="25">
        <v>2.75</v>
      </c>
      <c r="DJ15" s="25">
        <v>3.43</v>
      </c>
      <c r="DK15" s="25">
        <v>4.16</v>
      </c>
      <c r="DL15" s="25">
        <v>3.54</v>
      </c>
      <c r="DM15" s="25">
        <v>3.4039999999999999</v>
      </c>
      <c r="DN15" s="25">
        <v>2.62</v>
      </c>
      <c r="DO15" s="25">
        <v>2.8940000000000001</v>
      </c>
      <c r="DP15" s="25">
        <v>2.181</v>
      </c>
      <c r="DQ15" s="25">
        <v>2.6989999999999998</v>
      </c>
      <c r="DR15" s="25">
        <v>2.0550000000000002</v>
      </c>
      <c r="DS15" s="25">
        <v>3.4079999999999999</v>
      </c>
      <c r="DT15" s="25">
        <v>2.1709999999999998</v>
      </c>
      <c r="DU15" s="25">
        <v>1.5880000000000001</v>
      </c>
      <c r="DV15" s="25">
        <v>2.0139999999999998</v>
      </c>
      <c r="DW15" s="25">
        <v>2.4729999999999999</v>
      </c>
      <c r="DX15" s="25">
        <v>2.9239999999999999</v>
      </c>
      <c r="DY15" s="25">
        <v>2.3569160000000005</v>
      </c>
      <c r="DZ15" s="25">
        <v>1.6100700000000001</v>
      </c>
      <c r="EA15" s="25">
        <v>1.5239816900000001</v>
      </c>
      <c r="EB15" s="25">
        <v>2.2789999999999999</v>
      </c>
      <c r="EC15" s="25">
        <v>2.4049999999999998</v>
      </c>
      <c r="ED15" s="25">
        <v>2.0979999999999999</v>
      </c>
      <c r="EE15" s="25">
        <v>1.974</v>
      </c>
      <c r="EF15" s="25">
        <v>1.3859999999999999</v>
      </c>
      <c r="EG15" s="25">
        <v>2.13</v>
      </c>
      <c r="EH15" s="25">
        <v>2.7189999999999999</v>
      </c>
      <c r="EI15" s="25">
        <v>2.4300000000000002</v>
      </c>
      <c r="EJ15" s="25">
        <v>2.931</v>
      </c>
      <c r="EK15" s="25">
        <v>2.5995806200000002</v>
      </c>
      <c r="EL15" s="25">
        <v>2.6279762600000001</v>
      </c>
      <c r="EM15" s="25">
        <v>2.1053472000000002</v>
      </c>
      <c r="EN15" s="25">
        <v>2.2557630199999998</v>
      </c>
      <c r="EO15" s="25">
        <v>2.7551839999999999</v>
      </c>
      <c r="EP15" s="25">
        <v>3.5416359600000002</v>
      </c>
      <c r="EQ15" s="25">
        <v>2.8590118600000003</v>
      </c>
      <c r="ER15" s="25">
        <v>3.2420037499999999</v>
      </c>
      <c r="ES15" s="25">
        <v>2.9411928000000001</v>
      </c>
      <c r="ET15" s="25">
        <v>3.0562622999999998</v>
      </c>
      <c r="EU15" s="25">
        <v>3.5363928000000002</v>
      </c>
      <c r="EV15" s="25">
        <v>4.75355376</v>
      </c>
      <c r="EW15" s="25">
        <v>3.403</v>
      </c>
      <c r="EX15" s="25">
        <v>2.2850000000000001</v>
      </c>
      <c r="EY15" s="25">
        <v>3.274</v>
      </c>
      <c r="EZ15" s="25">
        <v>2.9980000000000002</v>
      </c>
      <c r="FA15" s="25">
        <v>3.9740000000000002</v>
      </c>
      <c r="FB15" s="25">
        <v>2.9279999999999999</v>
      </c>
      <c r="FC15" s="25">
        <v>1.804</v>
      </c>
      <c r="FD15" s="25">
        <v>1.3640000000000001</v>
      </c>
      <c r="FE15" s="25">
        <v>2.8530000000000002</v>
      </c>
      <c r="FF15" s="25">
        <v>3.2879999999999998</v>
      </c>
      <c r="FG15" s="25">
        <v>3.2719999999999998</v>
      </c>
      <c r="FH15" s="25">
        <v>4.016</v>
      </c>
      <c r="FI15" s="25">
        <v>2.785170780249274</v>
      </c>
      <c r="FJ15" s="25">
        <v>1.864151839227183</v>
      </c>
      <c r="FK15" s="25">
        <v>1.627746862627542</v>
      </c>
      <c r="FL15" s="25">
        <v>3.742863812243761</v>
      </c>
      <c r="FM15" s="25">
        <v>2.8979120583929068</v>
      </c>
      <c r="FN15" s="25">
        <v>3.062067590995917</v>
      </c>
      <c r="FO15" s="25">
        <v>2.7801689242183727</v>
      </c>
      <c r="FP15" s="25">
        <v>2.5849109413868496</v>
      </c>
      <c r="FQ15" s="25">
        <v>3.0053730840660702</v>
      </c>
      <c r="FR15" s="25">
        <v>2.7469840686218934</v>
      </c>
      <c r="FS15" s="25">
        <v>3.0846047107670609</v>
      </c>
      <c r="FT15" s="25">
        <v>3.7870453272031677</v>
      </c>
      <c r="FU15" s="25">
        <v>2.6819999999999999</v>
      </c>
      <c r="FV15" s="25">
        <v>1.151</v>
      </c>
      <c r="FW15" s="25">
        <v>0.13300000000000001</v>
      </c>
      <c r="FX15" s="25">
        <v>0.22</v>
      </c>
      <c r="FY15" s="25">
        <v>8.4000000000000005E-2</v>
      </c>
      <c r="FZ15" s="25">
        <v>3.899</v>
      </c>
      <c r="GA15" s="25">
        <v>2.9940000000000002</v>
      </c>
      <c r="GB15" s="25">
        <v>3.1320000000000001</v>
      </c>
      <c r="GC15" s="25">
        <v>3.234</v>
      </c>
      <c r="GD15" s="25">
        <v>3.718</v>
      </c>
      <c r="GE15" s="25">
        <v>4.6909999999999998</v>
      </c>
      <c r="GF15" s="25">
        <v>4.452</v>
      </c>
      <c r="GG15" s="25">
        <v>4.734</v>
      </c>
      <c r="GH15" s="25">
        <v>4.0540000000000003</v>
      </c>
      <c r="GI15" s="25">
        <v>2.7189999999999999</v>
      </c>
      <c r="GJ15" s="25">
        <v>3.0710000000000002</v>
      </c>
      <c r="GK15" s="25">
        <v>4.7350000000000003</v>
      </c>
      <c r="GL15" s="25">
        <v>4.41</v>
      </c>
      <c r="GM15" s="25">
        <v>3.6909999999999998</v>
      </c>
      <c r="GN15" s="25">
        <v>4.0919999999999996</v>
      </c>
      <c r="GO15" s="25">
        <v>3.0329999999999999</v>
      </c>
      <c r="GP15" s="25">
        <v>4.8280000000000003</v>
      </c>
      <c r="GQ15" s="25">
        <v>4.1859999999999999</v>
      </c>
      <c r="GR15" s="25">
        <v>4.0759999999999996</v>
      </c>
      <c r="GS15" s="25">
        <v>3.923</v>
      </c>
      <c r="GT15" s="25">
        <v>4.2560000000000002</v>
      </c>
      <c r="GU15" s="25">
        <v>2.2919999999999998</v>
      </c>
      <c r="GV15" s="25">
        <v>3.823</v>
      </c>
      <c r="GW15" s="25">
        <v>4.7050000000000001</v>
      </c>
      <c r="GX15" s="25">
        <v>3.8519999999999999</v>
      </c>
      <c r="GY15" s="25">
        <v>3.9929999999999999</v>
      </c>
      <c r="GZ15" s="25">
        <v>3.609</v>
      </c>
      <c r="HA15" s="25">
        <v>3.423</v>
      </c>
      <c r="HB15" s="25">
        <v>4.6950000000000003</v>
      </c>
      <c r="HC15" s="25">
        <v>4.8109999999999999</v>
      </c>
      <c r="HD15" s="25">
        <v>3.964</v>
      </c>
      <c r="HE15" s="25">
        <v>3.988</v>
      </c>
      <c r="HF15" s="25">
        <v>3.1480000000000001</v>
      </c>
      <c r="HG15" s="25">
        <v>5.0510000000000002</v>
      </c>
      <c r="HH15" s="25">
        <v>4.1100000000000003</v>
      </c>
      <c r="HI15" s="25">
        <v>4.585</v>
      </c>
      <c r="HJ15" s="25">
        <v>4.7880000000000003</v>
      </c>
      <c r="HK15" s="25">
        <v>4.6550000000000002</v>
      </c>
      <c r="HL15" s="25">
        <v>2.7090000000000001</v>
      </c>
      <c r="HM15" s="25">
        <v>3.8650000000000002</v>
      </c>
      <c r="HN15" s="25">
        <v>6.5750000000000002</v>
      </c>
      <c r="HO15" s="25">
        <v>8.6950000000000003</v>
      </c>
      <c r="HP15" s="25">
        <v>6.4450000000000003</v>
      </c>
      <c r="HQ15" s="25">
        <v>6.6980000000000004</v>
      </c>
      <c r="HR15" s="25">
        <v>5.2869999999999999</v>
      </c>
      <c r="HS15" s="25">
        <v>6.3929999999999998</v>
      </c>
      <c r="HT15" s="25">
        <v>7.0049999999999999</v>
      </c>
      <c r="HU15" s="25">
        <v>6.6989999999999998</v>
      </c>
      <c r="HV15" s="25">
        <v>5.9059999999999997</v>
      </c>
      <c r="HW15" s="25">
        <v>5.234</v>
      </c>
      <c r="HX15" s="25">
        <v>4.0069999999999997</v>
      </c>
      <c r="HY15" s="25">
        <v>4.0999999999999996</v>
      </c>
      <c r="HZ15" s="25">
        <v>5.5350000000000001</v>
      </c>
      <c r="IA15" s="25">
        <v>6.0940000000000003</v>
      </c>
      <c r="IB15" s="25">
        <v>5.2969999999999997</v>
      </c>
      <c r="IC15" s="25">
        <v>6.5673210099999997</v>
      </c>
      <c r="ID15" s="25">
        <v>3.6090632999999999</v>
      </c>
      <c r="IE15" s="25">
        <v>4.2907477500000004</v>
      </c>
      <c r="IF15" s="25">
        <v>5.9950947499999998</v>
      </c>
      <c r="IG15" s="25">
        <v>6.9163948599999996</v>
      </c>
      <c r="IH15" s="25">
        <v>5.9573306300000004</v>
      </c>
      <c r="II15" s="25">
        <v>7.1065849999999999</v>
      </c>
      <c r="IJ15" s="25">
        <v>5.5052507100000003</v>
      </c>
      <c r="IK15" s="25">
        <v>5.9085414900000002</v>
      </c>
      <c r="IL15" s="25">
        <v>6.3330610199999997</v>
      </c>
      <c r="IM15" s="25">
        <v>6.7532719800000001</v>
      </c>
      <c r="IN15" s="25">
        <v>6.8719548399999999</v>
      </c>
      <c r="IO15" s="25">
        <v>7.4497843100000001</v>
      </c>
      <c r="IP15" s="25">
        <v>4.2233280500000001</v>
      </c>
      <c r="IQ15" s="25">
        <v>2.9681114900000001</v>
      </c>
      <c r="IR15" s="25">
        <v>3.7009859700000001</v>
      </c>
      <c r="IS15" s="25">
        <v>8.3476521399999992</v>
      </c>
      <c r="IT15" s="25">
        <v>6.4169931699999996</v>
      </c>
      <c r="IU15" s="25">
        <v>7.14</v>
      </c>
      <c r="IV15" s="25">
        <v>6.4626226200000003</v>
      </c>
      <c r="IW15" s="25">
        <v>5.7844208300000002</v>
      </c>
      <c r="IX15" s="25">
        <v>6.6664400600000002</v>
      </c>
      <c r="IY15" s="25">
        <v>7.9628019400000003</v>
      </c>
      <c r="IZ15" s="25">
        <v>6.7801054000000001</v>
      </c>
      <c r="JA15" s="25">
        <v>8.7649088099999997</v>
      </c>
      <c r="JB15" s="25">
        <v>6.9480436699999997</v>
      </c>
      <c r="JC15" s="25">
        <v>5.2691821299999999</v>
      </c>
      <c r="JD15" s="25">
        <v>7.8685783000000002</v>
      </c>
      <c r="JE15" s="25">
        <v>9.3188190800000008</v>
      </c>
      <c r="JF15" s="25">
        <v>7.2294348199999998</v>
      </c>
      <c r="JG15" s="25">
        <v>6.4036661099999996</v>
      </c>
      <c r="JH15" s="25">
        <v>4.0104800699999998</v>
      </c>
      <c r="JI15" s="25">
        <v>5.5956083899999998</v>
      </c>
      <c r="JJ15" s="25">
        <v>8.5802654500000006</v>
      </c>
      <c r="JK15" s="25">
        <v>7.8948133800000004</v>
      </c>
      <c r="JL15" s="25">
        <v>7.73960341</v>
      </c>
      <c r="JM15" s="25">
        <v>7.8427459052446</v>
      </c>
      <c r="JN15" s="25">
        <v>4.6327065459999996</v>
      </c>
      <c r="JO15" s="25">
        <v>4.2774216169999999</v>
      </c>
      <c r="JP15" s="25">
        <v>6.7312429012494199</v>
      </c>
      <c r="JQ15" s="25">
        <v>10.720861274231201</v>
      </c>
      <c r="JR15" s="25">
        <v>8.7904903761200792</v>
      </c>
      <c r="JS15" s="25">
        <v>7.3092984893829298</v>
      </c>
      <c r="JT15" s="25">
        <v>5.7662155113166103</v>
      </c>
      <c r="JU15" s="25">
        <v>6.5513406618228203</v>
      </c>
      <c r="JV15" s="25">
        <v>7.4379837351125699</v>
      </c>
      <c r="JW15" s="25">
        <v>7.6256347690282</v>
      </c>
      <c r="JX15" s="25">
        <v>7.0137028625522202</v>
      </c>
      <c r="JY15" s="25">
        <v>6.1258962709388598</v>
      </c>
      <c r="JZ15" s="25">
        <v>3.87983565144072</v>
      </c>
      <c r="KA15" s="25">
        <v>3.0418896289999999</v>
      </c>
      <c r="KB15" s="25">
        <v>4.4649924943060597</v>
      </c>
      <c r="KC15" s="25">
        <v>7.8225829590395</v>
      </c>
      <c r="KD15" s="25">
        <v>6.3335157581878203</v>
      </c>
      <c r="KE15" s="25">
        <v>6.5395278510564703</v>
      </c>
      <c r="KF15" s="25">
        <v>6.1332963810000098</v>
      </c>
      <c r="KG15" s="25">
        <v>5.3053825640000003</v>
      </c>
      <c r="KH15" s="25">
        <v>6.6231286050959204</v>
      </c>
      <c r="KI15" s="25">
        <v>6.7408661659031202</v>
      </c>
      <c r="KJ15" s="25">
        <v>6.9298015669999904</v>
      </c>
      <c r="KK15" s="25">
        <v>7.1145542105538198</v>
      </c>
      <c r="KL15" s="25">
        <v>4.7701947368594704</v>
      </c>
      <c r="KM15" s="25">
        <v>3.8750857299999999</v>
      </c>
      <c r="KN15" s="25">
        <v>5.3747615585346802</v>
      </c>
      <c r="KO15" s="25">
        <v>8.3167193289999997</v>
      </c>
      <c r="KP15" s="25">
        <v>6.7732414190000103</v>
      </c>
      <c r="KQ15" s="25">
        <v>6.3334524349999999</v>
      </c>
      <c r="KR15" s="25">
        <v>4.6384467429322402</v>
      </c>
      <c r="KS15" s="25">
        <v>5.1352655352578704</v>
      </c>
      <c r="KT15" s="25">
        <v>6.4151645343247798</v>
      </c>
      <c r="KU15" s="25">
        <v>6.9087955641985204</v>
      </c>
      <c r="KV15" s="25">
        <v>5.9209724499999998</v>
      </c>
      <c r="KW15" s="25">
        <v>5.9962273231891201</v>
      </c>
      <c r="KX15" s="25">
        <v>3.5558663902576102</v>
      </c>
      <c r="KY15" s="25">
        <v>4.2147493522850299</v>
      </c>
      <c r="KZ15" s="25">
        <v>5.9684513155277497</v>
      </c>
      <c r="LA15" s="25">
        <v>6.4953930371604098</v>
      </c>
      <c r="LB15" s="25">
        <v>6.2798151979999997</v>
      </c>
      <c r="LC15" s="25">
        <v>6.00495236427646</v>
      </c>
      <c r="LD15" s="25">
        <v>4.4977654568290104</v>
      </c>
      <c r="LE15" s="25">
        <v>7.7597286568959403</v>
      </c>
      <c r="LF15" s="25">
        <v>9.3778422717372507</v>
      </c>
      <c r="LG15" s="25">
        <v>9.8168729146490303</v>
      </c>
      <c r="LH15" s="25">
        <v>9.7568871470670508</v>
      </c>
      <c r="LI15" s="25">
        <v>8.2836942845254402</v>
      </c>
      <c r="LJ15" s="25">
        <v>4.7975269731976402</v>
      </c>
      <c r="LK15" s="25">
        <v>4.3991691302973202</v>
      </c>
      <c r="LL15" s="25">
        <v>8.9005146785003308</v>
      </c>
      <c r="LM15" s="25">
        <v>8.9938614809752409</v>
      </c>
      <c r="LN15" s="25">
        <v>9.0206938886019703</v>
      </c>
      <c r="LO15" s="25">
        <v>8.3736560099999995</v>
      </c>
      <c r="LP15" s="25">
        <v>5.8854048299999997</v>
      </c>
      <c r="LQ15" s="25">
        <v>6.7450840799999998</v>
      </c>
      <c r="LR15" s="25">
        <v>7.8014833100000001</v>
      </c>
      <c r="LS15" s="25">
        <v>8.5017112500000103</v>
      </c>
      <c r="LT15" s="25">
        <v>7.1738766100000104</v>
      </c>
      <c r="LU15" s="25">
        <v>8.5494343599999905</v>
      </c>
      <c r="LV15" s="25">
        <v>7.1298962500000096</v>
      </c>
      <c r="LW15" s="25">
        <v>6.9898422800000004</v>
      </c>
      <c r="LX15" s="25">
        <v>5.2038909746938504</v>
      </c>
      <c r="LY15" s="25">
        <v>8.3557477100000099</v>
      </c>
      <c r="LZ15" s="25">
        <v>8.0156676699999991</v>
      </c>
      <c r="MA15" s="25">
        <v>5.7652832399999996</v>
      </c>
      <c r="MB15" s="25">
        <v>4.8057192400000002</v>
      </c>
      <c r="MC15" s="25">
        <v>4.41472949</v>
      </c>
      <c r="MD15" s="25">
        <v>5.8415626999999999</v>
      </c>
      <c r="ME15" s="25">
        <v>6.9070543999999998</v>
      </c>
      <c r="MF15" s="25">
        <v>5.9784574199999998</v>
      </c>
      <c r="MG15" s="25">
        <v>6.5852205399999999</v>
      </c>
      <c r="MH15" s="25">
        <v>5.9371176300000004</v>
      </c>
      <c r="MI15" s="25">
        <v>5.1514584573234297</v>
      </c>
      <c r="MJ15" s="25">
        <v>6.1445752123910298</v>
      </c>
      <c r="MK15" s="25">
        <v>6.4866640999999996</v>
      </c>
      <c r="ML15" s="25">
        <v>7.0185199200000001</v>
      </c>
      <c r="MM15" s="25">
        <v>6.5894304999999997</v>
      </c>
      <c r="MN15" s="25">
        <v>6.2624073986096596</v>
      </c>
      <c r="MO15" s="25">
        <v>5.6275350599999996</v>
      </c>
      <c r="MP15" s="25">
        <v>7.5908606900000004</v>
      </c>
      <c r="MQ15" s="25">
        <v>7.9581673500000001</v>
      </c>
      <c r="MR15" s="25">
        <v>7.32052952</v>
      </c>
      <c r="MS15" s="25">
        <v>6.56230197</v>
      </c>
      <c r="MT15" s="25">
        <v>7.2253953900000001</v>
      </c>
      <c r="MU15" s="25">
        <v>7.0986078199999998</v>
      </c>
      <c r="MV15" s="25">
        <v>6.8254461500000003</v>
      </c>
      <c r="MW15" s="25">
        <v>8.5041113114301297</v>
      </c>
      <c r="MX15" s="25">
        <v>7.9298274792330599</v>
      </c>
      <c r="MY15" s="25">
        <v>6.7213671125000998</v>
      </c>
      <c r="MZ15" s="25">
        <v>4.2954580142971501</v>
      </c>
      <c r="NA15" s="25">
        <v>5.84792781361827</v>
      </c>
      <c r="NB15" s="25">
        <v>8.29671597307496</v>
      </c>
      <c r="NC15" s="25">
        <v>7.4707481588661304</v>
      </c>
      <c r="ND15" s="25">
        <v>8.0441733489063196</v>
      </c>
      <c r="NE15" s="25">
        <v>5.5379249179063397</v>
      </c>
      <c r="NF15" s="25">
        <v>8.6825126766513296</v>
      </c>
      <c r="NG15" s="25">
        <v>5.7725066199999997</v>
      </c>
      <c r="NH15" s="25">
        <v>6.33839925517462</v>
      </c>
      <c r="NI15" s="25">
        <v>10.095116008012001</v>
      </c>
      <c r="NJ15" s="25">
        <v>8.3994990000386895</v>
      </c>
      <c r="NK15" s="25">
        <v>6.8024812482255097</v>
      </c>
      <c r="NL15" s="25">
        <v>5.1362924600082502</v>
      </c>
      <c r="NM15" s="25">
        <v>5.68595707049497</v>
      </c>
      <c r="NN15" s="25">
        <v>8.1108314087459199</v>
      </c>
      <c r="NO15" s="25">
        <v>8.9545364386167403</v>
      </c>
      <c r="NP15" s="25">
        <v>8.8447883567671894</v>
      </c>
      <c r="NQ15" s="25">
        <v>7.11160981</v>
      </c>
      <c r="NR15" s="25">
        <v>7.0702580099999999</v>
      </c>
      <c r="NS15" s="25">
        <v>6.6812070700000001</v>
      </c>
      <c r="NT15" s="25">
        <v>6.8370538200000004</v>
      </c>
      <c r="NU15" s="25">
        <v>9.4196342200000096</v>
      </c>
      <c r="NV15" s="25">
        <v>8.4751320200000002</v>
      </c>
      <c r="NW15" s="25">
        <v>7.4622272499999998</v>
      </c>
      <c r="NX15" s="25">
        <v>6.2023224700000004</v>
      </c>
      <c r="NY15" s="25">
        <v>5.5493526199999996</v>
      </c>
      <c r="NZ15" s="25">
        <v>6.9208872799999996</v>
      </c>
      <c r="OA15" s="25">
        <v>5.8551023000000004</v>
      </c>
      <c r="OB15" s="25">
        <v>4.8883805499999999</v>
      </c>
      <c r="OC15" s="25">
        <v>5.3067535320645201</v>
      </c>
      <c r="OD15" s="25">
        <v>4.2631572346031419</v>
      </c>
      <c r="OE15" s="25">
        <v>4.2794459124767004</v>
      </c>
      <c r="OF15" s="25">
        <v>5.6342746307278002</v>
      </c>
      <c r="OG15" s="25">
        <v>5.7336843670567097</v>
      </c>
      <c r="OH15" s="25">
        <v>4.6778253889095804</v>
      </c>
      <c r="OI15" s="25">
        <v>4.1209931086876699</v>
      </c>
      <c r="OJ15" s="25">
        <v>3.0303012569036998</v>
      </c>
      <c r="OK15" s="25">
        <v>3.2621438954922501</v>
      </c>
      <c r="OL15" s="25">
        <v>4.4869319956693996</v>
      </c>
      <c r="OM15" s="25">
        <v>5.5787299417651504</v>
      </c>
      <c r="ON15" s="25">
        <v>4.8127390188434296</v>
      </c>
      <c r="OO15" s="25">
        <v>5.7595892326411882</v>
      </c>
      <c r="OP15" s="25">
        <v>4.146570403615085</v>
      </c>
      <c r="OQ15" s="25">
        <v>3.8962891523077294</v>
      </c>
      <c r="OR15" s="25">
        <v>3.7671728912183471</v>
      </c>
      <c r="OS15" s="25">
        <v>6.5255070508562802</v>
      </c>
      <c r="OT15" s="25">
        <v>5.4502066329125016</v>
      </c>
      <c r="OU15" s="25">
        <v>5.21173361131844</v>
      </c>
      <c r="OV15" s="25">
        <v>3.691177623829335</v>
      </c>
      <c r="OW15" s="25">
        <v>3.5071648507984499</v>
      </c>
      <c r="OX15" s="25">
        <v>4.0755879223861147</v>
      </c>
      <c r="OY15" s="25">
        <v>4.1897099602530536</v>
      </c>
      <c r="OZ15" s="25">
        <v>4.4148642044779773</v>
      </c>
      <c r="PA15" s="25">
        <v>4.7225150132187634</v>
      </c>
      <c r="PB15" s="25">
        <v>4.0720844755226988</v>
      </c>
      <c r="PC15" s="25">
        <v>4.3464287116474374</v>
      </c>
      <c r="PD15" s="25">
        <v>3.9025940306905396</v>
      </c>
      <c r="PE15" s="25">
        <v>4.3989285000000038</v>
      </c>
      <c r="PF15" s="25">
        <v>5.3188030065907723</v>
      </c>
      <c r="PG15" s="25">
        <v>5.4285687672929717</v>
      </c>
      <c r="PH15" s="25">
        <v>4.8960104297271032</v>
      </c>
    </row>
    <row r="16" spans="1:424" x14ac:dyDescent="0.3">
      <c r="A16" s="11" t="s">
        <v>8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5">
        <v>0.93400000000000005</v>
      </c>
      <c r="AB16" s="25">
        <v>0.13700000000000001</v>
      </c>
      <c r="AC16" s="25">
        <v>0.65</v>
      </c>
      <c r="AD16" s="25">
        <v>0.13500000000000001</v>
      </c>
      <c r="AE16" s="25">
        <v>0.54800000000000004</v>
      </c>
      <c r="AF16" s="25">
        <v>0.61599999999999999</v>
      </c>
      <c r="AG16" s="25">
        <v>0.3</v>
      </c>
      <c r="AH16" s="25">
        <v>1.113</v>
      </c>
      <c r="AI16" s="25">
        <v>0.84499999999999997</v>
      </c>
      <c r="AJ16" s="25">
        <v>0.26400000000000001</v>
      </c>
      <c r="AK16" s="25">
        <v>0.20100000000000001</v>
      </c>
      <c r="AL16" s="25">
        <v>0.16400000000000001</v>
      </c>
      <c r="AM16" s="25">
        <v>0</v>
      </c>
      <c r="AN16" s="25">
        <v>0.316</v>
      </c>
      <c r="AO16" s="25">
        <v>0.316</v>
      </c>
      <c r="AP16" s="25">
        <v>0.32200000000000001</v>
      </c>
      <c r="AQ16" s="25">
        <v>1.0649999999999999</v>
      </c>
      <c r="AR16" s="25">
        <v>1.669</v>
      </c>
      <c r="AS16" s="25">
        <v>1.0110000000000001</v>
      </c>
      <c r="AT16" s="25">
        <v>0.73399999999999999</v>
      </c>
      <c r="AU16" s="25">
        <v>0.85599999999999998</v>
      </c>
      <c r="AV16" s="25">
        <v>0.78200000000000003</v>
      </c>
      <c r="AW16" s="25">
        <v>0.57999999999999996</v>
      </c>
      <c r="AX16" s="25">
        <v>0.435</v>
      </c>
      <c r="AY16" s="25">
        <v>0.93900000000000006</v>
      </c>
      <c r="AZ16" s="25">
        <v>0.67600000000000005</v>
      </c>
      <c r="BA16" s="25">
        <v>0.38200000000000001</v>
      </c>
      <c r="BB16" s="25">
        <v>0.66100000000000003</v>
      </c>
      <c r="BC16" s="25">
        <v>0.70899999999999996</v>
      </c>
      <c r="BD16" s="25">
        <v>1.7330000000000001</v>
      </c>
      <c r="BE16" s="25">
        <v>1.1220000000000001</v>
      </c>
      <c r="BF16" s="25">
        <v>0.77700000000000002</v>
      </c>
      <c r="BG16" s="25">
        <v>0.23100000000000001</v>
      </c>
      <c r="BH16" s="25">
        <v>0.189</v>
      </c>
      <c r="BI16" s="25">
        <v>0.46</v>
      </c>
      <c r="BJ16" s="25">
        <v>6.2E-2</v>
      </c>
      <c r="BK16" s="25">
        <v>0.35299999999999998</v>
      </c>
      <c r="BL16" s="25">
        <v>1.8000000000000002E-2</v>
      </c>
      <c r="BM16" s="25">
        <v>0.20100000000000001</v>
      </c>
      <c r="BN16" s="25">
        <v>0.27100000000000002</v>
      </c>
      <c r="BO16" s="25">
        <v>0.65900000000000003</v>
      </c>
      <c r="BP16" s="25">
        <v>0.56900000000000006</v>
      </c>
      <c r="BQ16" s="25">
        <v>1.722</v>
      </c>
      <c r="BR16" s="25">
        <v>1.5349999999999999</v>
      </c>
      <c r="BS16" s="25">
        <v>1.9930000000000001</v>
      </c>
      <c r="BT16" s="25">
        <v>0.93</v>
      </c>
      <c r="BU16" s="25">
        <v>0.1</v>
      </c>
      <c r="BV16" s="25">
        <v>0.25600000000000001</v>
      </c>
      <c r="BW16" s="25">
        <v>0.17599999999999999</v>
      </c>
      <c r="BX16" s="25">
        <v>0.67100000000000004</v>
      </c>
      <c r="BY16" s="25">
        <v>0.52500000000000002</v>
      </c>
      <c r="BZ16" s="25">
        <v>1.865639</v>
      </c>
      <c r="CA16" s="25">
        <v>1.55</v>
      </c>
      <c r="CB16" s="25">
        <v>1.51387</v>
      </c>
      <c r="CC16" s="25">
        <v>0</v>
      </c>
      <c r="CD16" s="25">
        <v>1.7929999999999999</v>
      </c>
      <c r="CE16" s="25">
        <v>0.84</v>
      </c>
      <c r="CF16" s="25">
        <v>1.33</v>
      </c>
      <c r="CG16" s="25">
        <v>0.46900000000000003</v>
      </c>
      <c r="CH16" s="25">
        <v>7.6999999999999999E-2</v>
      </c>
      <c r="CI16" s="25">
        <v>2.177</v>
      </c>
      <c r="CJ16" s="25">
        <v>2.0870000000000002</v>
      </c>
      <c r="CK16" s="25">
        <v>2.117</v>
      </c>
      <c r="CL16" s="25">
        <v>3.266</v>
      </c>
      <c r="CM16" s="25">
        <v>2.992</v>
      </c>
      <c r="CN16" s="25">
        <v>2.62</v>
      </c>
      <c r="CO16" s="25">
        <v>1.0669999999999999</v>
      </c>
      <c r="CP16" s="25">
        <v>3.1179999999999999</v>
      </c>
      <c r="CQ16" s="25">
        <v>3.145</v>
      </c>
      <c r="CR16" s="25">
        <v>0.91600000000000004</v>
      </c>
      <c r="CS16" s="25">
        <v>1.036</v>
      </c>
      <c r="CT16" s="25">
        <v>0.41400000000000003</v>
      </c>
      <c r="CU16" s="25">
        <v>0.15</v>
      </c>
      <c r="CV16" s="25">
        <v>0.61199999999999999</v>
      </c>
      <c r="CW16" s="25">
        <v>1.7290000000000001</v>
      </c>
      <c r="CX16" s="25">
        <v>3.1E-2</v>
      </c>
      <c r="CY16" s="25">
        <v>0</v>
      </c>
      <c r="CZ16" s="25">
        <v>2.4889999999999999</v>
      </c>
      <c r="DA16" s="25">
        <v>2.4159999999999999</v>
      </c>
      <c r="DB16" s="25">
        <v>2.1779999999999999</v>
      </c>
      <c r="DC16" s="25">
        <v>2.9809999999999999</v>
      </c>
      <c r="DD16" s="25">
        <v>5.2919999999999998</v>
      </c>
      <c r="DE16" s="25">
        <v>1.5680000000000001</v>
      </c>
      <c r="DF16" s="25">
        <v>2.9860000000000002</v>
      </c>
      <c r="DG16" s="25">
        <v>0.113</v>
      </c>
      <c r="DH16" s="25">
        <v>0.505</v>
      </c>
      <c r="DI16" s="25">
        <v>0.60399999999999998</v>
      </c>
      <c r="DJ16" s="25">
        <v>0.74099999999999999</v>
      </c>
      <c r="DK16" s="25">
        <v>2.5550000000000002</v>
      </c>
      <c r="DL16" s="25">
        <v>2.9870000000000001</v>
      </c>
      <c r="DM16" s="25">
        <v>3.0830000000000002</v>
      </c>
      <c r="DN16" s="25">
        <v>2.62</v>
      </c>
      <c r="DO16" s="25">
        <v>5.2850000000000001</v>
      </c>
      <c r="DP16" s="25">
        <v>4.8390000000000004</v>
      </c>
      <c r="DQ16" s="25">
        <v>2.2639999999999998</v>
      </c>
      <c r="DR16" s="25">
        <v>2.048</v>
      </c>
      <c r="DS16" s="25">
        <v>1.2230000000000001</v>
      </c>
      <c r="DT16" s="25">
        <v>2.2599999999999998</v>
      </c>
      <c r="DU16" s="25">
        <v>0.499</v>
      </c>
      <c r="DV16" s="25">
        <v>2.41</v>
      </c>
      <c r="DW16" s="25">
        <v>1.423</v>
      </c>
      <c r="DX16" s="25">
        <v>3.246</v>
      </c>
      <c r="DY16" s="25">
        <v>4.08</v>
      </c>
      <c r="DZ16" s="25">
        <v>1.47</v>
      </c>
      <c r="EA16" s="25">
        <v>6.9020000000000001</v>
      </c>
      <c r="EB16" s="25">
        <v>2.4039999999999999</v>
      </c>
      <c r="EC16" s="25">
        <v>4.1760000000000002</v>
      </c>
      <c r="ED16" s="25">
        <v>2.177</v>
      </c>
      <c r="EE16" s="25">
        <v>1.0629999999999999</v>
      </c>
      <c r="EF16" s="25">
        <v>2.2490000000000001</v>
      </c>
      <c r="EG16" s="25">
        <v>0.80100000000000005</v>
      </c>
      <c r="EH16" s="25">
        <v>2.2349999999999999</v>
      </c>
      <c r="EI16" s="25">
        <v>5.23</v>
      </c>
      <c r="EJ16" s="25">
        <v>3.383</v>
      </c>
      <c r="EK16" s="25">
        <v>8.4979999999999993</v>
      </c>
      <c r="EL16" s="25">
        <v>3.71</v>
      </c>
      <c r="EM16" s="25">
        <v>5.6120000000000001</v>
      </c>
      <c r="EN16" s="25">
        <v>3.9820000000000002</v>
      </c>
      <c r="EO16" s="25">
        <v>1.8680000000000001</v>
      </c>
      <c r="EP16" s="25">
        <v>1.26</v>
      </c>
      <c r="EQ16" s="25">
        <v>1.7609999999999999</v>
      </c>
      <c r="ER16" s="25">
        <v>1.6779999999999999</v>
      </c>
      <c r="ES16" s="25">
        <v>4.0179999999999998</v>
      </c>
      <c r="ET16" s="25">
        <v>4.6020000000000003</v>
      </c>
      <c r="EU16" s="25">
        <v>0.877</v>
      </c>
      <c r="EV16" s="25">
        <v>0.54100000000000004</v>
      </c>
      <c r="EW16" s="25">
        <v>4.0069999999999997</v>
      </c>
      <c r="EX16" s="25">
        <v>4.7910000000000004</v>
      </c>
      <c r="EY16" s="25">
        <v>6.39</v>
      </c>
      <c r="EZ16" s="25">
        <v>4.3369999999999997</v>
      </c>
      <c r="FA16" s="25">
        <v>1.532</v>
      </c>
      <c r="FB16" s="25">
        <v>1.6259999999999999</v>
      </c>
      <c r="FC16" s="25">
        <v>1.101</v>
      </c>
      <c r="FD16" s="25">
        <v>4.0659999999999998</v>
      </c>
      <c r="FE16" s="25">
        <v>4.452</v>
      </c>
      <c r="FF16" s="25">
        <v>1.9930000000000001</v>
      </c>
      <c r="FG16" s="25">
        <v>2.7229999999999999</v>
      </c>
      <c r="FH16" s="25">
        <v>3.3159999999999998</v>
      </c>
      <c r="FI16" s="25">
        <v>2.3172061911485198</v>
      </c>
      <c r="FJ16" s="25">
        <v>3.7741569929199037</v>
      </c>
      <c r="FK16" s="25">
        <v>2.6486499380825523</v>
      </c>
      <c r="FL16" s="25">
        <v>3.1593490663022288</v>
      </c>
      <c r="FM16" s="25">
        <v>3.2847884028692493</v>
      </c>
      <c r="FN16" s="25">
        <v>1.4364635639485794</v>
      </c>
      <c r="FO16" s="25">
        <v>1.7313731995034336</v>
      </c>
      <c r="FP16" s="25">
        <v>2.1039135289205366</v>
      </c>
      <c r="FQ16" s="25">
        <v>2.5994256192309635</v>
      </c>
      <c r="FR16" s="25">
        <v>4.4557548157364666</v>
      </c>
      <c r="FS16" s="25">
        <v>2.2116346545934324</v>
      </c>
      <c r="FT16" s="25">
        <v>1.4648750267441335</v>
      </c>
      <c r="FU16" s="25">
        <v>1.1830000000000001</v>
      </c>
      <c r="FV16" s="25">
        <v>1.9670000000000001</v>
      </c>
      <c r="FW16" s="25">
        <v>2.34</v>
      </c>
      <c r="FX16" s="25">
        <v>4.194</v>
      </c>
      <c r="FY16" s="25">
        <v>5.5090000000000003</v>
      </c>
      <c r="FZ16" s="25">
        <v>2.8050000000000002</v>
      </c>
      <c r="GA16" s="25">
        <v>2.8380000000000001</v>
      </c>
      <c r="GB16" s="25">
        <v>1.982</v>
      </c>
      <c r="GC16" s="25">
        <v>1.4079999999999999</v>
      </c>
      <c r="GD16" s="25">
        <v>0.81100000000000005</v>
      </c>
      <c r="GE16" s="25">
        <v>0.2</v>
      </c>
      <c r="GF16" s="25">
        <v>2.3519999999999999</v>
      </c>
      <c r="GG16" s="25">
        <v>2.165</v>
      </c>
      <c r="GH16" s="25">
        <v>9.23</v>
      </c>
      <c r="GI16" s="25">
        <v>10.49</v>
      </c>
      <c r="GJ16" s="25">
        <v>4.883</v>
      </c>
      <c r="GK16" s="25">
        <v>4.2169999999999996</v>
      </c>
      <c r="GL16" s="25">
        <v>6.1609999999999996</v>
      </c>
      <c r="GM16" s="25">
        <v>2.3559999999999999</v>
      </c>
      <c r="GN16" s="25">
        <v>1.9079999999999999</v>
      </c>
      <c r="GO16" s="25">
        <v>3.0510000000000002</v>
      </c>
      <c r="GP16" s="25">
        <v>2.5259999999999998</v>
      </c>
      <c r="GQ16" s="25">
        <v>10.009</v>
      </c>
      <c r="GR16" s="25">
        <v>8.3000000000000007</v>
      </c>
      <c r="GS16" s="25">
        <v>0.40699999999999997</v>
      </c>
      <c r="GT16" s="25">
        <v>6.5330000000000004</v>
      </c>
      <c r="GU16" s="25">
        <v>13.163</v>
      </c>
      <c r="GV16" s="25">
        <v>5.1029999999999998</v>
      </c>
      <c r="GW16" s="25">
        <v>5.4930000000000003</v>
      </c>
      <c r="GX16" s="25">
        <v>5.6390000000000002</v>
      </c>
      <c r="GY16" s="25">
        <v>4.734</v>
      </c>
      <c r="GZ16" s="25">
        <v>4.6509999999999998</v>
      </c>
      <c r="HA16" s="25">
        <v>3.9209999999999998</v>
      </c>
      <c r="HB16" s="25">
        <v>9.6809999999999992</v>
      </c>
      <c r="HC16" s="25">
        <v>5.2309999999999999</v>
      </c>
      <c r="HD16" s="25">
        <v>8.17</v>
      </c>
      <c r="HE16" s="25">
        <v>2.7839999999999998</v>
      </c>
      <c r="HF16" s="25">
        <v>7.577</v>
      </c>
      <c r="HG16" s="25">
        <v>5.7210000000000001</v>
      </c>
      <c r="HH16" s="25">
        <v>2.61</v>
      </c>
      <c r="HI16" s="25">
        <v>4.4039999999999999</v>
      </c>
      <c r="HJ16" s="25">
        <v>3.1509999999999998</v>
      </c>
      <c r="HK16" s="25">
        <v>5.4809999999999999</v>
      </c>
      <c r="HL16" s="25">
        <v>7.0190000000000001</v>
      </c>
      <c r="HM16" s="25">
        <v>4.7119999999999997</v>
      </c>
      <c r="HN16" s="25">
        <v>3.72</v>
      </c>
      <c r="HO16" s="25">
        <v>7.1020000000000003</v>
      </c>
      <c r="HP16" s="25">
        <v>7.4139999999999997</v>
      </c>
      <c r="HQ16" s="25">
        <v>8.3659999999999997</v>
      </c>
      <c r="HR16" s="25">
        <v>9.7609999999999992</v>
      </c>
      <c r="HS16" s="25">
        <v>5.09</v>
      </c>
      <c r="HT16" s="25">
        <v>8.3780000000000001</v>
      </c>
      <c r="HU16" s="25">
        <v>6.9390000000000001</v>
      </c>
      <c r="HV16" s="25">
        <v>2.633</v>
      </c>
      <c r="HW16" s="25">
        <v>4.5540000000000003</v>
      </c>
      <c r="HX16" s="25">
        <v>3.3620000000000001</v>
      </c>
      <c r="HY16" s="25">
        <v>3.6819999999999999</v>
      </c>
      <c r="HZ16" s="25">
        <v>4.3650000000000002</v>
      </c>
      <c r="IA16" s="25">
        <v>4.6210000000000004</v>
      </c>
      <c r="IB16" s="25">
        <v>7.6</v>
      </c>
      <c r="IC16" s="25">
        <v>3.2730000000000001</v>
      </c>
      <c r="ID16" s="25">
        <v>6.5570000000000004</v>
      </c>
      <c r="IE16" s="25">
        <v>7.2596769999999999</v>
      </c>
      <c r="IF16" s="25">
        <v>3.8039999999999998</v>
      </c>
      <c r="IG16" s="25">
        <v>4.7170009999999998</v>
      </c>
      <c r="IH16" s="25">
        <v>4.3252199999999998</v>
      </c>
      <c r="II16" s="25">
        <v>2.4896729999999998</v>
      </c>
      <c r="IJ16" s="25">
        <v>3.1871835000000002</v>
      </c>
      <c r="IK16" s="25">
        <v>3.99797534</v>
      </c>
      <c r="IL16" s="25">
        <v>2.9578111200000001</v>
      </c>
      <c r="IM16" s="25">
        <v>6.5249726299999997</v>
      </c>
      <c r="IN16" s="25">
        <v>5.42514669</v>
      </c>
      <c r="IO16" s="25">
        <v>7.03569903</v>
      </c>
      <c r="IP16" s="25">
        <v>6.2067152500000002</v>
      </c>
      <c r="IQ16" s="25">
        <v>5.6796716900000002</v>
      </c>
      <c r="IR16" s="25">
        <v>2.1566156099999998</v>
      </c>
      <c r="IS16" s="25">
        <v>4.3357427099999999</v>
      </c>
      <c r="IT16" s="25">
        <v>7.2371162699999996</v>
      </c>
      <c r="IU16" s="25">
        <v>7.9219796499999902</v>
      </c>
      <c r="IV16" s="25">
        <v>5.1719999400000001</v>
      </c>
      <c r="IW16" s="25">
        <v>2.2166615099999998</v>
      </c>
      <c r="IX16" s="25">
        <v>2.9342627399999999</v>
      </c>
      <c r="IY16" s="25">
        <v>6.34240754</v>
      </c>
      <c r="IZ16" s="25">
        <v>4.34999804</v>
      </c>
      <c r="JA16" s="25">
        <v>6.5326568700000003</v>
      </c>
      <c r="JB16" s="25">
        <v>8.4183645000000098</v>
      </c>
      <c r="JC16" s="25">
        <v>6.0262826799999996</v>
      </c>
      <c r="JD16" s="25">
        <v>14.96250921</v>
      </c>
      <c r="JE16" s="25">
        <v>5.83214115</v>
      </c>
      <c r="JF16" s="25">
        <v>2.01337769</v>
      </c>
      <c r="JG16" s="25">
        <v>2.9930961100000002</v>
      </c>
      <c r="JH16" s="25">
        <v>7.1667506400000001</v>
      </c>
      <c r="JI16" s="25">
        <v>13.58426549</v>
      </c>
      <c r="JJ16" s="25">
        <v>18.668789329999999</v>
      </c>
      <c r="JK16" s="25">
        <v>16.336169380000001</v>
      </c>
      <c r="JL16" s="25">
        <v>12.406100779999999</v>
      </c>
      <c r="JM16" s="25">
        <v>7.8124363846570501</v>
      </c>
      <c r="JN16" s="25">
        <v>4.9055047949999997</v>
      </c>
      <c r="JO16" s="25">
        <v>6.8237220379999899</v>
      </c>
      <c r="JP16" s="25">
        <v>2.1691704865977401</v>
      </c>
      <c r="JQ16" s="25">
        <v>0.55756670896460903</v>
      </c>
      <c r="JR16" s="25">
        <v>0.61682226451083699</v>
      </c>
      <c r="JS16" s="25">
        <v>0.481105126994537</v>
      </c>
      <c r="JT16" s="25">
        <v>2.7643978047090898</v>
      </c>
      <c r="JU16" s="25">
        <v>2.32501452120629</v>
      </c>
      <c r="JV16" s="25">
        <v>18.044092408658699</v>
      </c>
      <c r="JW16" s="25">
        <v>15.431100159995101</v>
      </c>
      <c r="JX16" s="25">
        <v>3.3394786670281</v>
      </c>
      <c r="JY16" s="25">
        <v>5.6046557673687101</v>
      </c>
      <c r="JZ16" s="25">
        <v>6.41429362003056</v>
      </c>
      <c r="KA16" s="25">
        <v>3.6006154160000001</v>
      </c>
      <c r="KB16" s="25">
        <v>1.8234254526629501</v>
      </c>
      <c r="KC16" s="25">
        <v>1.6047827274070701</v>
      </c>
      <c r="KD16" s="25">
        <v>1.788691472</v>
      </c>
      <c r="KE16" s="25">
        <v>3.1926650489999999</v>
      </c>
      <c r="KF16" s="25">
        <v>2.00171445693092</v>
      </c>
      <c r="KG16" s="25">
        <v>9.093523588</v>
      </c>
      <c r="KH16" s="25">
        <v>12.297847000572</v>
      </c>
      <c r="KI16" s="25">
        <v>18.760284447</v>
      </c>
      <c r="KJ16" s="25">
        <v>6.9523972980000002</v>
      </c>
      <c r="KK16" s="25">
        <v>9.4887261049999996</v>
      </c>
      <c r="KL16" s="25">
        <v>3.1119414000000001</v>
      </c>
      <c r="KM16" s="25">
        <v>2.6796083890000002</v>
      </c>
      <c r="KN16" s="25">
        <v>1.6620018590000001</v>
      </c>
      <c r="KO16" s="25">
        <v>2.2090191589999999</v>
      </c>
      <c r="KP16" s="25">
        <v>1.784573771</v>
      </c>
      <c r="KQ16" s="25">
        <v>1.95983027631578</v>
      </c>
      <c r="KR16" s="25">
        <v>1.8724618822349901</v>
      </c>
      <c r="KS16" s="25">
        <v>9.6455277880000008</v>
      </c>
      <c r="KT16" s="25">
        <v>8.579975889</v>
      </c>
      <c r="KU16" s="25">
        <v>14.236876705</v>
      </c>
      <c r="KV16" s="25">
        <v>4.4978108150000002</v>
      </c>
      <c r="KW16" s="25">
        <v>0.39506678969496101</v>
      </c>
      <c r="KX16" s="25">
        <v>0.65418444732807801</v>
      </c>
      <c r="KY16" s="25">
        <v>1.171896831</v>
      </c>
      <c r="KZ16" s="25">
        <v>1.06078642815182</v>
      </c>
      <c r="LA16" s="25">
        <v>2.1979418750000002</v>
      </c>
      <c r="LB16" s="25">
        <v>0.67367334899999998</v>
      </c>
      <c r="LC16" s="25">
        <v>0.491023963617995</v>
      </c>
      <c r="LD16" s="25">
        <v>4.1914789145623796</v>
      </c>
      <c r="LE16" s="25">
        <v>10.0927433213628</v>
      </c>
      <c r="LF16" s="25">
        <v>9.5616271430181996</v>
      </c>
      <c r="LG16" s="25">
        <v>7.4828145907541499</v>
      </c>
      <c r="LH16" s="25">
        <v>8.2441387679317106</v>
      </c>
      <c r="LI16" s="25">
        <v>2.0212105136133598</v>
      </c>
      <c r="LJ16" s="25">
        <v>3.6893590175835098</v>
      </c>
      <c r="LK16" s="25">
        <v>5.3579063417003701</v>
      </c>
      <c r="LL16" s="25">
        <v>1.4259629698112</v>
      </c>
      <c r="LM16" s="25">
        <v>0.75384416480528604</v>
      </c>
      <c r="LN16" s="25">
        <v>0.90221146167234101</v>
      </c>
      <c r="LO16" s="25">
        <v>1.90332982</v>
      </c>
      <c r="LP16" s="25">
        <v>14.31536167</v>
      </c>
      <c r="LQ16" s="25">
        <v>22.769198200000002</v>
      </c>
      <c r="LR16" s="25">
        <v>15.92676616</v>
      </c>
      <c r="LS16" s="25">
        <v>6.6729689399999996</v>
      </c>
      <c r="LT16" s="25">
        <v>2.72664668</v>
      </c>
      <c r="LU16" s="25">
        <v>2.8949895899999998</v>
      </c>
      <c r="LV16" s="25">
        <v>4.5561135799999999</v>
      </c>
      <c r="LW16" s="25">
        <v>2.2984788799999998</v>
      </c>
      <c r="LX16" s="25">
        <v>1.4296595322796799</v>
      </c>
      <c r="LY16" s="25">
        <v>4.8123460400000004</v>
      </c>
      <c r="LZ16" s="25">
        <v>5.3691706999999997</v>
      </c>
      <c r="MA16" s="25">
        <v>4.1619016999999996</v>
      </c>
      <c r="MB16" s="25">
        <v>4.6346453500000004</v>
      </c>
      <c r="MC16" s="25">
        <v>12.80141997</v>
      </c>
      <c r="MD16" s="25">
        <v>13.82662107</v>
      </c>
      <c r="ME16" s="25">
        <v>5.9796050899999997</v>
      </c>
      <c r="MF16" s="25">
        <v>4.4043416091831098</v>
      </c>
      <c r="MG16" s="25">
        <v>2.4429012600000002</v>
      </c>
      <c r="MH16" s="25">
        <v>3.2368735599999998</v>
      </c>
      <c r="MI16" s="25">
        <v>3.41916988239258</v>
      </c>
      <c r="MJ16" s="25">
        <v>2.5942702353321199</v>
      </c>
      <c r="MK16" s="25">
        <v>1.6071493100000001</v>
      </c>
      <c r="ML16" s="25">
        <v>1.56350849</v>
      </c>
      <c r="MM16" s="25">
        <v>3.3805704699999999</v>
      </c>
      <c r="MN16" s="25">
        <v>3.0140994358107198</v>
      </c>
      <c r="MO16" s="25">
        <v>2.6323135600000001</v>
      </c>
      <c r="MP16" s="25">
        <v>3.15409147</v>
      </c>
      <c r="MQ16" s="25">
        <v>4.6087511599999997</v>
      </c>
      <c r="MR16" s="25">
        <v>7.15556996000001</v>
      </c>
      <c r="MS16" s="25">
        <v>6.3432338899999996</v>
      </c>
      <c r="MT16" s="25">
        <v>7.1403089</v>
      </c>
      <c r="MU16" s="25">
        <v>9.1380129700000001</v>
      </c>
      <c r="MV16" s="25">
        <v>4.9472957400000004</v>
      </c>
      <c r="MW16" s="25">
        <v>6.77259483187866</v>
      </c>
      <c r="MX16" s="25">
        <v>2.9718809263077799</v>
      </c>
      <c r="MY16" s="25">
        <v>2.2430979219421401</v>
      </c>
      <c r="MZ16" s="25">
        <v>2.6905663737075698</v>
      </c>
      <c r="NA16" s="25">
        <v>6.15183308596374</v>
      </c>
      <c r="NB16" s="25">
        <v>4.4145871601982796</v>
      </c>
      <c r="NC16" s="25">
        <v>2.8731061810971301</v>
      </c>
      <c r="ND16" s="25">
        <v>4.02227086072961</v>
      </c>
      <c r="NE16" s="25">
        <v>2.3713567736003598</v>
      </c>
      <c r="NF16" s="25">
        <v>2.6688884986761399</v>
      </c>
      <c r="NG16" s="25">
        <v>4.5078425400000004</v>
      </c>
      <c r="NH16" s="25">
        <v>2.7826520370888401</v>
      </c>
      <c r="NI16" s="25">
        <v>4.0640389601221401</v>
      </c>
      <c r="NJ16" s="25">
        <v>3.1194122199871201</v>
      </c>
      <c r="NK16" s="25">
        <v>2.6796376977001199</v>
      </c>
      <c r="NL16" s="25">
        <v>2.8017543399870202</v>
      </c>
      <c r="NM16" s="25">
        <v>4.2845939308296899</v>
      </c>
      <c r="NN16" s="25">
        <v>3.6658576553448001</v>
      </c>
      <c r="NO16" s="25">
        <v>5.3290354815657901</v>
      </c>
      <c r="NP16" s="25">
        <v>4.8877795528186798</v>
      </c>
      <c r="NQ16" s="25">
        <v>5.0880870199999997</v>
      </c>
      <c r="NR16" s="25">
        <v>4.8282739699999997</v>
      </c>
      <c r="NS16" s="25">
        <v>10.877585140000001</v>
      </c>
      <c r="NT16" s="25">
        <v>4.8651439099999996</v>
      </c>
      <c r="NU16" s="25">
        <v>4.9017605900000101</v>
      </c>
      <c r="NV16" s="25">
        <v>3.6669347399999999</v>
      </c>
      <c r="NW16" s="25">
        <v>4.9232387900000001</v>
      </c>
      <c r="NX16" s="25">
        <v>4.6316386600000001</v>
      </c>
      <c r="NY16" s="25">
        <v>3.5225959599999999</v>
      </c>
      <c r="NZ16" s="25">
        <v>6.3465116100000003</v>
      </c>
      <c r="OA16" s="25">
        <v>5.0128406099999996</v>
      </c>
      <c r="OB16" s="25">
        <v>5.68716255</v>
      </c>
      <c r="OC16" s="25">
        <v>3.5070829496417999</v>
      </c>
      <c r="OD16" s="25">
        <v>2.8892178075529693</v>
      </c>
      <c r="OE16" s="25">
        <v>13.541209585381999</v>
      </c>
      <c r="OF16" s="25">
        <v>6.5880739627646898</v>
      </c>
      <c r="OG16" s="25">
        <v>5.2911725673869503</v>
      </c>
      <c r="OH16" s="25">
        <v>3.2808357216561599</v>
      </c>
      <c r="OI16" s="25">
        <v>3.31392980950393</v>
      </c>
      <c r="OJ16" s="25">
        <v>2.8095818857047701</v>
      </c>
      <c r="OK16" s="25">
        <v>3.21625342037327</v>
      </c>
      <c r="OL16" s="25">
        <v>7.1746019584161296</v>
      </c>
      <c r="OM16" s="25">
        <v>5.1410453274863697</v>
      </c>
      <c r="ON16" s="25">
        <v>7.5784035968998102</v>
      </c>
      <c r="OO16" s="25">
        <v>9.5405712396693829</v>
      </c>
      <c r="OP16" s="25">
        <v>17.283901482091832</v>
      </c>
      <c r="OQ16" s="25">
        <v>2.863757738481775</v>
      </c>
      <c r="OR16" s="25">
        <v>2.6190016274271093</v>
      </c>
      <c r="OS16" s="25">
        <v>2.2219201600594256</v>
      </c>
      <c r="OT16" s="25">
        <v>1.56066069415402</v>
      </c>
      <c r="OU16" s="25">
        <v>1.141199833098772</v>
      </c>
      <c r="OV16" s="25">
        <v>2.3097567053234629</v>
      </c>
      <c r="OW16" s="25">
        <v>1.2132935751984835</v>
      </c>
      <c r="OX16" s="25">
        <v>4.487892437296412</v>
      </c>
      <c r="OY16" s="25">
        <v>12.815851042449953</v>
      </c>
      <c r="OZ16" s="25">
        <v>10.435236423275523</v>
      </c>
      <c r="PA16" s="25">
        <v>7.1433460806865288</v>
      </c>
      <c r="PB16" s="25">
        <v>5.9364157039079704</v>
      </c>
      <c r="PC16" s="25">
        <v>4.0890092861738898</v>
      </c>
      <c r="PD16" s="25">
        <v>3.9080821221786994</v>
      </c>
      <c r="PE16" s="25">
        <v>8.1515848699999989</v>
      </c>
      <c r="PF16" s="25">
        <v>8.7287780490020257</v>
      </c>
      <c r="PG16" s="25">
        <v>1.6457599984853841</v>
      </c>
      <c r="PH16" s="25">
        <v>3.3199679226445529</v>
      </c>
    </row>
    <row r="17" spans="1:424" x14ac:dyDescent="0.3">
      <c r="A17" s="11" t="s">
        <v>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5">
        <v>0.60699999999999998</v>
      </c>
      <c r="AB17" s="25">
        <v>0.72699999999999998</v>
      </c>
      <c r="AC17" s="25">
        <v>0.57600000000000007</v>
      </c>
      <c r="AD17" s="25">
        <v>1.002</v>
      </c>
      <c r="AE17" s="25">
        <v>1.2050000000000001</v>
      </c>
      <c r="AF17" s="25">
        <v>1.3839999999999999</v>
      </c>
      <c r="AG17" s="25">
        <v>0.66</v>
      </c>
      <c r="AH17" s="25">
        <v>0.70100000000000007</v>
      </c>
      <c r="AI17" s="25">
        <v>1.2450000000000001</v>
      </c>
      <c r="AJ17" s="25">
        <v>1.28</v>
      </c>
      <c r="AK17" s="25">
        <v>0.58699999999999997</v>
      </c>
      <c r="AL17" s="25">
        <v>1.115</v>
      </c>
      <c r="AM17" s="25">
        <v>0.67100000000000004</v>
      </c>
      <c r="AN17" s="25">
        <v>1.0130000000000001</v>
      </c>
      <c r="AO17" s="25">
        <v>1.2989999999999999</v>
      </c>
      <c r="AP17" s="25">
        <v>1.9039999999999999</v>
      </c>
      <c r="AQ17" s="25">
        <v>1.8560000000000001</v>
      </c>
      <c r="AR17" s="25">
        <v>1.3140000000000001</v>
      </c>
      <c r="AS17" s="25">
        <v>1.226</v>
      </c>
      <c r="AT17" s="25">
        <v>1.0210000000000001</v>
      </c>
      <c r="AU17" s="25">
        <v>1.5349999999999999</v>
      </c>
      <c r="AV17" s="25">
        <v>1.0760000000000001</v>
      </c>
      <c r="AW17" s="25">
        <v>1.4419999999999999</v>
      </c>
      <c r="AX17" s="25">
        <v>2.6339999999999999</v>
      </c>
      <c r="AY17" s="25">
        <v>2.2759999999999998</v>
      </c>
      <c r="AZ17" s="25">
        <v>2.8807337</v>
      </c>
      <c r="BA17" s="25">
        <v>3.089</v>
      </c>
      <c r="BB17" s="25">
        <v>2.302</v>
      </c>
      <c r="BC17" s="25">
        <v>2.794</v>
      </c>
      <c r="BD17" s="25">
        <v>1.7869999999999999</v>
      </c>
      <c r="BE17" s="25">
        <v>2.9689999999999999</v>
      </c>
      <c r="BF17" s="25">
        <v>3.012</v>
      </c>
      <c r="BG17" s="25">
        <v>4.258</v>
      </c>
      <c r="BH17" s="25">
        <v>6.5819999999999999</v>
      </c>
      <c r="BI17" s="25">
        <v>3.5459999999999998</v>
      </c>
      <c r="BJ17" s="25">
        <v>2.0990000000000002</v>
      </c>
      <c r="BK17" s="25">
        <v>2.9860000000000002</v>
      </c>
      <c r="BL17" s="25">
        <v>2.9689999999999999</v>
      </c>
      <c r="BM17" s="25">
        <v>3.6579999999999999</v>
      </c>
      <c r="BN17" s="25">
        <v>2.9409999999999998</v>
      </c>
      <c r="BO17" s="25">
        <v>6.9669999999999996</v>
      </c>
      <c r="BP17" s="25">
        <v>3.044</v>
      </c>
      <c r="BQ17" s="25">
        <v>4.0119999999999996</v>
      </c>
      <c r="BR17" s="25">
        <v>1.341</v>
      </c>
      <c r="BS17" s="25">
        <v>1.349</v>
      </c>
      <c r="BT17" s="25">
        <v>1.4590000000000001</v>
      </c>
      <c r="BU17" s="25">
        <v>2.14</v>
      </c>
      <c r="BV17" s="25">
        <v>1.7589999999999999</v>
      </c>
      <c r="BW17" s="25">
        <v>1.9870000000000001</v>
      </c>
      <c r="BX17" s="25">
        <v>2.0449999999999999</v>
      </c>
      <c r="BY17" s="25">
        <v>2.4820000000000002</v>
      </c>
      <c r="BZ17" s="25">
        <v>2.939629</v>
      </c>
      <c r="CA17" s="25">
        <v>4.4185800000000004</v>
      </c>
      <c r="CB17" s="25">
        <v>4.1310000000000002</v>
      </c>
      <c r="CC17" s="25">
        <v>2.343</v>
      </c>
      <c r="CD17" s="25">
        <v>1.595</v>
      </c>
      <c r="CE17" s="25">
        <v>1.76</v>
      </c>
      <c r="CF17" s="25">
        <v>0.73599999999999999</v>
      </c>
      <c r="CG17" s="25">
        <v>1.7170000000000001</v>
      </c>
      <c r="CH17" s="25">
        <v>1.83</v>
      </c>
      <c r="CI17" s="25">
        <v>5.6280000000000001</v>
      </c>
      <c r="CJ17" s="25">
        <v>4.9269999999999996</v>
      </c>
      <c r="CK17" s="25">
        <v>2.9580000000000002</v>
      </c>
      <c r="CL17" s="25">
        <v>4.069</v>
      </c>
      <c r="CM17" s="25">
        <v>7.3019999999999996</v>
      </c>
      <c r="CN17" s="25">
        <v>5.26</v>
      </c>
      <c r="CO17" s="25">
        <v>4.4779999999999998</v>
      </c>
      <c r="CP17" s="25">
        <v>3.726</v>
      </c>
      <c r="CQ17" s="25">
        <v>4.5389999999999997</v>
      </c>
      <c r="CR17" s="25">
        <v>1.8859999999999999</v>
      </c>
      <c r="CS17" s="25">
        <v>2.0529999999999999</v>
      </c>
      <c r="CT17" s="25">
        <v>1.4590000000000001</v>
      </c>
      <c r="CU17" s="25">
        <v>1.544</v>
      </c>
      <c r="CV17" s="25">
        <v>0.45200000000000001</v>
      </c>
      <c r="CW17" s="25">
        <v>0.753</v>
      </c>
      <c r="CX17" s="25">
        <v>1.448</v>
      </c>
      <c r="CY17" s="25">
        <v>1.276</v>
      </c>
      <c r="CZ17" s="25">
        <v>1.43</v>
      </c>
      <c r="DA17" s="25">
        <v>1.97</v>
      </c>
      <c r="DB17" s="25">
        <v>1.56</v>
      </c>
      <c r="DC17" s="25">
        <v>1.91</v>
      </c>
      <c r="DD17" s="25">
        <v>2.21</v>
      </c>
      <c r="DE17" s="25">
        <v>1.99</v>
      </c>
      <c r="DF17" s="25">
        <v>2.1</v>
      </c>
      <c r="DG17" s="25">
        <v>2.048</v>
      </c>
      <c r="DH17" s="25">
        <v>2.2400000000000002</v>
      </c>
      <c r="DI17" s="25">
        <v>3.57</v>
      </c>
      <c r="DJ17" s="25">
        <v>3.41</v>
      </c>
      <c r="DK17" s="25">
        <v>4.0709999999999997</v>
      </c>
      <c r="DL17" s="25">
        <v>3.504</v>
      </c>
      <c r="DM17" s="25">
        <v>4.915</v>
      </c>
      <c r="DN17" s="25">
        <v>5.266</v>
      </c>
      <c r="DO17" s="25">
        <v>4.7450000000000001</v>
      </c>
      <c r="DP17" s="25">
        <v>6.399</v>
      </c>
      <c r="DQ17" s="25">
        <v>4.3520000000000003</v>
      </c>
      <c r="DR17" s="25">
        <v>5.5919999999999996</v>
      </c>
      <c r="DS17" s="25">
        <v>5.351</v>
      </c>
      <c r="DT17" s="25">
        <v>5.658881</v>
      </c>
      <c r="DU17" s="25">
        <v>6.7220000000000004</v>
      </c>
      <c r="DV17" s="25">
        <v>7.37</v>
      </c>
      <c r="DW17" s="25">
        <v>8.093</v>
      </c>
      <c r="DX17" s="25">
        <v>7.6879999999999997</v>
      </c>
      <c r="DY17" s="25">
        <v>7.6349999999999998</v>
      </c>
      <c r="DZ17" s="25">
        <v>6.07</v>
      </c>
      <c r="EA17" s="25">
        <v>6.8259999999999996</v>
      </c>
      <c r="EB17" s="25">
        <v>6.3230000000000004</v>
      </c>
      <c r="EC17" s="25">
        <v>7.4829999999999997</v>
      </c>
      <c r="ED17" s="25">
        <v>5.6280000000000001</v>
      </c>
      <c r="EE17" s="25">
        <v>5.98</v>
      </c>
      <c r="EF17" s="25">
        <v>6.665</v>
      </c>
      <c r="EG17" s="25">
        <v>7.1379999999999999</v>
      </c>
      <c r="EH17" s="25">
        <v>7.6769999999999996</v>
      </c>
      <c r="EI17" s="25">
        <v>6.7190000000000003</v>
      </c>
      <c r="EJ17" s="25">
        <v>5.6980000000000004</v>
      </c>
      <c r="EK17" s="25">
        <v>8.23</v>
      </c>
      <c r="EL17" s="25">
        <v>7.4880000000000004</v>
      </c>
      <c r="EM17" s="25">
        <v>6.69</v>
      </c>
      <c r="EN17" s="25">
        <v>6.94</v>
      </c>
      <c r="EO17" s="25">
        <v>8.1959999999999997</v>
      </c>
      <c r="EP17" s="25">
        <v>6.3620000000000001</v>
      </c>
      <c r="EQ17" s="25">
        <v>7.2729999999999997</v>
      </c>
      <c r="ER17" s="25">
        <v>5.6749999999999998</v>
      </c>
      <c r="ES17" s="25">
        <v>7.4530000000000003</v>
      </c>
      <c r="ET17" s="25">
        <v>7.2320000000000002</v>
      </c>
      <c r="EU17" s="25">
        <v>7.39</v>
      </c>
      <c r="EV17" s="25">
        <v>5.5659999999999998</v>
      </c>
      <c r="EW17" s="25">
        <v>9.26</v>
      </c>
      <c r="EX17" s="25">
        <v>8.1440000000000001</v>
      </c>
      <c r="EY17" s="25">
        <v>8.2509999999999994</v>
      </c>
      <c r="EZ17" s="25">
        <v>8.4350000000000005</v>
      </c>
      <c r="FA17" s="25">
        <v>7.9240000000000004</v>
      </c>
      <c r="FB17" s="25">
        <v>6.2119999999999997</v>
      </c>
      <c r="FC17" s="25">
        <v>6.9370000000000003</v>
      </c>
      <c r="FD17" s="25">
        <v>7.7439999999999998</v>
      </c>
      <c r="FE17" s="25">
        <v>9.0549999999999997</v>
      </c>
      <c r="FF17" s="25">
        <v>9.8079999999999998</v>
      </c>
      <c r="FG17" s="25">
        <v>9.3979999999999997</v>
      </c>
      <c r="FH17" s="25">
        <v>9.8770000000000007</v>
      </c>
      <c r="FI17" s="25">
        <v>10.816108124704208</v>
      </c>
      <c r="FJ17" s="25">
        <v>10.012697914425802</v>
      </c>
      <c r="FK17" s="25">
        <v>12.566214385347394</v>
      </c>
      <c r="FL17" s="25">
        <v>11.074278567906227</v>
      </c>
      <c r="FM17" s="25">
        <v>10.841523499465248</v>
      </c>
      <c r="FN17" s="25">
        <v>12.734275772578448</v>
      </c>
      <c r="FO17" s="25">
        <v>11.023518910341519</v>
      </c>
      <c r="FP17" s="25">
        <v>10.566717538237821</v>
      </c>
      <c r="FQ17" s="25">
        <v>10.481904833091184</v>
      </c>
      <c r="FR17" s="25">
        <v>13.201954214160297</v>
      </c>
      <c r="FS17" s="25">
        <v>13.778438896502355</v>
      </c>
      <c r="FT17" s="25">
        <v>12.526367343239523</v>
      </c>
      <c r="FU17" s="25">
        <v>10.936999999999999</v>
      </c>
      <c r="FV17" s="25">
        <v>10.391</v>
      </c>
      <c r="FW17" s="25">
        <v>13.74</v>
      </c>
      <c r="FX17" s="25">
        <v>14.582000000000001</v>
      </c>
      <c r="FY17" s="25">
        <v>14.151999999999999</v>
      </c>
      <c r="FZ17" s="25">
        <v>12.018000000000001</v>
      </c>
      <c r="GA17" s="25">
        <v>12.476000000000001</v>
      </c>
      <c r="GB17" s="25">
        <v>10.939</v>
      </c>
      <c r="GC17" s="25">
        <v>11.336</v>
      </c>
      <c r="GD17" s="25">
        <v>12.801</v>
      </c>
      <c r="GE17" s="25">
        <v>13.003</v>
      </c>
      <c r="GF17" s="25">
        <v>11.454000000000001</v>
      </c>
      <c r="GG17" s="25">
        <v>12.53</v>
      </c>
      <c r="GH17" s="25">
        <v>12.811999999999999</v>
      </c>
      <c r="GI17" s="25">
        <v>12.311</v>
      </c>
      <c r="GJ17" s="25">
        <v>9.8710000000000004</v>
      </c>
      <c r="GK17" s="25">
        <v>11.712</v>
      </c>
      <c r="GL17" s="25">
        <v>9.4220000000000006</v>
      </c>
      <c r="GM17" s="25">
        <v>10.006</v>
      </c>
      <c r="GN17" s="25">
        <v>9.6560000000000006</v>
      </c>
      <c r="GO17" s="25">
        <v>8.76</v>
      </c>
      <c r="GP17" s="25">
        <v>9.4670000000000005</v>
      </c>
      <c r="GQ17" s="25">
        <v>12.138999999999999</v>
      </c>
      <c r="GR17" s="25">
        <v>9.4250000000000007</v>
      </c>
      <c r="GS17" s="25">
        <v>9.8719999999999999</v>
      </c>
      <c r="GT17" s="25">
        <v>10.417999999999999</v>
      </c>
      <c r="GU17" s="25">
        <v>10.208</v>
      </c>
      <c r="GV17" s="25">
        <v>14.452</v>
      </c>
      <c r="GW17" s="25">
        <v>12.603999999999999</v>
      </c>
      <c r="GX17" s="25">
        <v>9.5820000000000007</v>
      </c>
      <c r="GY17" s="25">
        <v>10.576000000000001</v>
      </c>
      <c r="GZ17" s="25">
        <v>11.087</v>
      </c>
      <c r="HA17" s="25">
        <v>9.5459999999999994</v>
      </c>
      <c r="HB17" s="25">
        <v>12.327</v>
      </c>
      <c r="HC17" s="25">
        <v>12.180999999999999</v>
      </c>
      <c r="HD17" s="25">
        <v>8.2899999999999991</v>
      </c>
      <c r="HE17" s="25">
        <v>6.82</v>
      </c>
      <c r="HF17" s="25">
        <v>7.0789999999999997</v>
      </c>
      <c r="HG17" s="25">
        <v>9.5920000000000005</v>
      </c>
      <c r="HH17" s="25">
        <v>8.3930000000000007</v>
      </c>
      <c r="HI17" s="25">
        <v>7.359</v>
      </c>
      <c r="HJ17" s="25">
        <v>8.2170000000000005</v>
      </c>
      <c r="HK17" s="25">
        <v>10.595000000000001</v>
      </c>
      <c r="HL17" s="25">
        <v>9.0220000000000002</v>
      </c>
      <c r="HM17" s="25">
        <v>8.7420000000000009</v>
      </c>
      <c r="HN17" s="25">
        <v>11.81</v>
      </c>
      <c r="HO17" s="25">
        <v>14.031000000000001</v>
      </c>
      <c r="HP17" s="25">
        <v>11.365</v>
      </c>
      <c r="HQ17" s="25">
        <v>11.933</v>
      </c>
      <c r="HR17" s="25">
        <v>9.9359999999999999</v>
      </c>
      <c r="HS17" s="25">
        <v>12.662000000000001</v>
      </c>
      <c r="HT17" s="25">
        <v>11.542</v>
      </c>
      <c r="HU17" s="25">
        <v>9.9049999999999994</v>
      </c>
      <c r="HV17" s="25">
        <v>9.02</v>
      </c>
      <c r="HW17" s="25">
        <v>8.4359999999999999</v>
      </c>
      <c r="HX17" s="25">
        <v>11.36</v>
      </c>
      <c r="HY17" s="25">
        <v>9.83</v>
      </c>
      <c r="HZ17" s="25">
        <v>11.013999999999999</v>
      </c>
      <c r="IA17" s="25">
        <v>13.961</v>
      </c>
      <c r="IB17" s="25">
        <v>14.218999999999999</v>
      </c>
      <c r="IC17" s="25">
        <v>16.702000000000002</v>
      </c>
      <c r="ID17" s="25">
        <v>12.52800927</v>
      </c>
      <c r="IE17" s="25">
        <v>9.3681180000000008</v>
      </c>
      <c r="IF17" s="25">
        <v>10.413</v>
      </c>
      <c r="IG17" s="25">
        <v>13.213087</v>
      </c>
      <c r="IH17" s="25">
        <v>12.143012000000001</v>
      </c>
      <c r="II17" s="25">
        <v>9.4421975600000003</v>
      </c>
      <c r="IJ17" s="25">
        <v>9.62677216999999</v>
      </c>
      <c r="IK17" s="25">
        <v>9.5692632099999901</v>
      </c>
      <c r="IL17" s="25">
        <v>11.23788594</v>
      </c>
      <c r="IM17" s="25">
        <v>12.32201972</v>
      </c>
      <c r="IN17" s="25">
        <v>15.90268788</v>
      </c>
      <c r="IO17" s="25">
        <v>12.456061050000001</v>
      </c>
      <c r="IP17" s="25">
        <v>12.49322692</v>
      </c>
      <c r="IQ17" s="25">
        <v>11.798437979999999</v>
      </c>
      <c r="IR17" s="25">
        <v>10.55595778</v>
      </c>
      <c r="IS17" s="25">
        <v>11.9790505</v>
      </c>
      <c r="IT17" s="25">
        <v>10.42308759</v>
      </c>
      <c r="IU17" s="25">
        <v>9.4020213300000108</v>
      </c>
      <c r="IV17" s="25">
        <v>8.1123126299999999</v>
      </c>
      <c r="IW17" s="25">
        <v>8.2770877800000004</v>
      </c>
      <c r="IX17" s="25">
        <v>9.4333780199999993</v>
      </c>
      <c r="IY17" s="25">
        <v>8.7638774599999998</v>
      </c>
      <c r="IZ17" s="25">
        <v>7.6076000800000001</v>
      </c>
      <c r="JA17" s="25">
        <v>8.7613459500000008</v>
      </c>
      <c r="JB17" s="25">
        <v>7.8658807099999999</v>
      </c>
      <c r="JC17" s="25">
        <v>9.2093392299999906</v>
      </c>
      <c r="JD17" s="25">
        <v>10.007843169999999</v>
      </c>
      <c r="JE17" s="25">
        <v>12.65492079</v>
      </c>
      <c r="JF17" s="25">
        <v>8.5136503300000008</v>
      </c>
      <c r="JG17" s="25">
        <v>8.2985081100000002</v>
      </c>
      <c r="JH17" s="25">
        <v>7.6217604799999998</v>
      </c>
      <c r="JI17" s="25">
        <v>7.5878027000000001</v>
      </c>
      <c r="JJ17" s="25">
        <v>8.7202430100000008</v>
      </c>
      <c r="JK17" s="25">
        <v>9.3933211799999992</v>
      </c>
      <c r="JL17" s="25">
        <v>8.35247837</v>
      </c>
      <c r="JM17" s="25">
        <v>10.659850289</v>
      </c>
      <c r="JN17" s="25">
        <v>11.5453559959773</v>
      </c>
      <c r="JO17" s="25">
        <v>9.7092136499999899</v>
      </c>
      <c r="JP17" s="25">
        <v>9.5046077569208993</v>
      </c>
      <c r="JQ17" s="25">
        <v>9.5187356807469801</v>
      </c>
      <c r="JR17" s="25">
        <v>9.2652064890411303</v>
      </c>
      <c r="JS17" s="25">
        <v>10.6029853019086</v>
      </c>
      <c r="JT17" s="25">
        <v>9.6896506325945495</v>
      </c>
      <c r="JU17" s="25">
        <v>12.1626940128619</v>
      </c>
      <c r="JV17" s="25">
        <v>14.6714995077316</v>
      </c>
      <c r="JW17" s="25">
        <v>13.6403439848199</v>
      </c>
      <c r="JX17" s="25">
        <v>13.114897993303501</v>
      </c>
      <c r="JY17" s="25">
        <v>12.8548629838188</v>
      </c>
      <c r="JZ17" s="25">
        <v>9.8594057338530092</v>
      </c>
      <c r="KA17" s="25">
        <v>9.8869060730000005</v>
      </c>
      <c r="KB17" s="25">
        <v>10.274604759767101</v>
      </c>
      <c r="KC17" s="25">
        <v>9.6638761806648699</v>
      </c>
      <c r="KD17" s="25">
        <v>10.394649054412399</v>
      </c>
      <c r="KE17" s="25">
        <v>9.3887902218083905</v>
      </c>
      <c r="KF17" s="25">
        <v>7.9843291793101301</v>
      </c>
      <c r="KG17" s="25">
        <v>8.9953313999816409</v>
      </c>
      <c r="KH17" s="25">
        <v>8.2328330719525002</v>
      </c>
      <c r="KI17" s="25">
        <v>9.4929005085845404</v>
      </c>
      <c r="KJ17" s="25">
        <v>10.5312032166268</v>
      </c>
      <c r="KK17" s="25">
        <v>13.7829293558482</v>
      </c>
      <c r="KL17" s="25">
        <v>9.3889159469999992</v>
      </c>
      <c r="KM17" s="25">
        <v>9.4493705495629392</v>
      </c>
      <c r="KN17" s="25">
        <v>10.119443326020299</v>
      </c>
      <c r="KO17" s="25">
        <v>9.0408210395514192</v>
      </c>
      <c r="KP17" s="25">
        <v>8.7384277000284598</v>
      </c>
      <c r="KQ17" s="25">
        <v>8.8566148687557806</v>
      </c>
      <c r="KR17" s="25">
        <v>8.3894094596392907</v>
      </c>
      <c r="KS17" s="25">
        <v>8.8226958515010807</v>
      </c>
      <c r="KT17" s="25">
        <v>9.6932605555878997</v>
      </c>
      <c r="KU17" s="25">
        <v>12.6146217355501</v>
      </c>
      <c r="KV17" s="25">
        <v>12.8997635335566</v>
      </c>
      <c r="KW17" s="25">
        <v>12.0220415065737</v>
      </c>
      <c r="KX17" s="25">
        <v>9.7980495612440208</v>
      </c>
      <c r="KY17" s="25">
        <v>12.562455686906199</v>
      </c>
      <c r="KZ17" s="25">
        <v>11.421967428202599</v>
      </c>
      <c r="LA17" s="25">
        <v>12.1706706154642</v>
      </c>
      <c r="LB17" s="25">
        <v>12.347130859713801</v>
      </c>
      <c r="LC17" s="25">
        <v>11.689986152650301</v>
      </c>
      <c r="LD17" s="25">
        <v>10.8242940767208</v>
      </c>
      <c r="LE17" s="25">
        <v>9.6887314098244204</v>
      </c>
      <c r="LF17" s="25">
        <v>11.9099500882299</v>
      </c>
      <c r="LG17" s="25">
        <v>11.520529100561999</v>
      </c>
      <c r="LH17" s="25">
        <v>11.1174136080436</v>
      </c>
      <c r="LI17" s="25">
        <v>12.4630840704676</v>
      </c>
      <c r="LJ17" s="25">
        <v>9.7437569245789692</v>
      </c>
      <c r="LK17" s="25">
        <v>12.6962238419407</v>
      </c>
      <c r="LL17" s="25">
        <v>12.643299856615</v>
      </c>
      <c r="LM17" s="25">
        <v>15.9250944734898</v>
      </c>
      <c r="LN17" s="25">
        <v>16.088256560754399</v>
      </c>
      <c r="LO17" s="25">
        <v>14.85415914</v>
      </c>
      <c r="LP17" s="25">
        <v>14.621246080000001</v>
      </c>
      <c r="LQ17" s="25">
        <v>14.17810237</v>
      </c>
      <c r="LR17" s="25">
        <v>15.627135859999999</v>
      </c>
      <c r="LS17" s="25">
        <v>15.62294193</v>
      </c>
      <c r="LT17" s="25">
        <v>17.068636699999999</v>
      </c>
      <c r="LU17" s="25">
        <v>17.6979463017929</v>
      </c>
      <c r="LV17" s="25">
        <v>16.424273939999999</v>
      </c>
      <c r="LW17" s="25">
        <v>18.866990619999999</v>
      </c>
      <c r="LX17" s="25">
        <v>11.486569446209</v>
      </c>
      <c r="LY17" s="25">
        <v>16.70975864</v>
      </c>
      <c r="LZ17" s="25">
        <v>12.89689733</v>
      </c>
      <c r="MA17" s="25">
        <v>12.44389118</v>
      </c>
      <c r="MB17" s="25">
        <v>14.452689660000001</v>
      </c>
      <c r="MC17" s="25">
        <v>11.70161963</v>
      </c>
      <c r="MD17" s="25">
        <v>15.199465030000001</v>
      </c>
      <c r="ME17" s="25">
        <v>15.515984230000001</v>
      </c>
      <c r="MF17" s="25">
        <v>13.11028314</v>
      </c>
      <c r="MG17" s="25">
        <v>14.178031349999999</v>
      </c>
      <c r="MH17" s="25">
        <v>11.26593961</v>
      </c>
      <c r="MI17" s="25">
        <v>11.5417991215943</v>
      </c>
      <c r="MJ17" s="25">
        <v>6.7605118154221797</v>
      </c>
      <c r="MK17" s="25">
        <v>9.7785866000000006</v>
      </c>
      <c r="ML17" s="25">
        <v>10.65319287</v>
      </c>
      <c r="MM17" s="25">
        <v>8.7693520899999999</v>
      </c>
      <c r="MN17" s="25">
        <v>8.8654798285744896</v>
      </c>
      <c r="MO17" s="25">
        <v>10.388786789999999</v>
      </c>
      <c r="MP17" s="25">
        <v>12.64655853</v>
      </c>
      <c r="MQ17" s="25">
        <v>12.919355919999999</v>
      </c>
      <c r="MR17" s="25">
        <v>9.8667737500000001</v>
      </c>
      <c r="MS17" s="25">
        <v>10.595069860000001</v>
      </c>
      <c r="MT17" s="25">
        <v>8.46389456</v>
      </c>
      <c r="MU17" s="25">
        <v>8.5929936599999994</v>
      </c>
      <c r="MV17" s="25">
        <v>8.08996187729519</v>
      </c>
      <c r="MW17" s="25">
        <v>9.4178694148877096</v>
      </c>
      <c r="MX17" s="25">
        <v>10.0392115312432</v>
      </c>
      <c r="MY17" s="25">
        <v>6.6130952373812599</v>
      </c>
      <c r="MZ17" s="25">
        <v>9.3226358122897199</v>
      </c>
      <c r="NA17" s="25">
        <v>8.4552637142543894</v>
      </c>
      <c r="NB17" s="25">
        <v>11.686508765648</v>
      </c>
      <c r="NC17" s="25">
        <v>14.6043089560446</v>
      </c>
      <c r="ND17" s="25">
        <v>12.6460822870252</v>
      </c>
      <c r="NE17" s="25">
        <v>10.6919357774654</v>
      </c>
      <c r="NF17" s="25">
        <v>13.283170983517699</v>
      </c>
      <c r="NG17" s="25">
        <v>11.52232029</v>
      </c>
      <c r="NH17" s="25">
        <v>10.7168522963243</v>
      </c>
      <c r="NI17" s="25">
        <v>12.539141830851801</v>
      </c>
      <c r="NJ17" s="25">
        <v>13.1814201599462</v>
      </c>
      <c r="NK17" s="25">
        <v>12.2044189083134</v>
      </c>
      <c r="NL17" s="25">
        <v>10.896199039958899</v>
      </c>
      <c r="NM17" s="25">
        <v>10.368849065419599</v>
      </c>
      <c r="NN17" s="25">
        <v>14.598752349628301</v>
      </c>
      <c r="NO17" s="25">
        <v>14.7066366581954</v>
      </c>
      <c r="NP17" s="25">
        <v>14.5811099878426</v>
      </c>
      <c r="NQ17" s="25">
        <v>12.519704369999999</v>
      </c>
      <c r="NR17" s="25">
        <v>12.01329466</v>
      </c>
      <c r="NS17" s="25">
        <v>10.98367313</v>
      </c>
      <c r="NT17" s="25">
        <v>10.53140969</v>
      </c>
      <c r="NU17" s="25">
        <v>9.92304502</v>
      </c>
      <c r="NV17" s="25">
        <v>10.545957209999999</v>
      </c>
      <c r="NW17" s="25">
        <v>10.087368229999999</v>
      </c>
      <c r="NX17" s="25">
        <v>12.10363688</v>
      </c>
      <c r="NY17" s="25">
        <v>11.897545819999999</v>
      </c>
      <c r="NZ17" s="25">
        <v>12.4061688500001</v>
      </c>
      <c r="OA17" s="25">
        <v>12.478392430000101</v>
      </c>
      <c r="OB17" s="25">
        <v>12.00048621</v>
      </c>
      <c r="OC17" s="25">
        <v>11.6143042891983</v>
      </c>
      <c r="OD17" s="25">
        <v>10.305535918210138</v>
      </c>
      <c r="OE17" s="25">
        <v>9.8220426733461998</v>
      </c>
      <c r="OF17" s="25">
        <v>10.4973795468463</v>
      </c>
      <c r="OG17" s="25">
        <v>10.5718722811452</v>
      </c>
      <c r="OH17" s="25">
        <v>10.4138625366742</v>
      </c>
      <c r="OI17" s="25">
        <v>10.2723014567416</v>
      </c>
      <c r="OJ17" s="25">
        <v>10.3720977411192</v>
      </c>
      <c r="OK17" s="25">
        <v>9.3618436153420497</v>
      </c>
      <c r="OL17" s="25">
        <v>14.428095918002599</v>
      </c>
      <c r="OM17" s="25">
        <v>13.541870999720899</v>
      </c>
      <c r="ON17" s="25">
        <v>15.0034196976451</v>
      </c>
      <c r="OO17" s="25">
        <v>14.743716221075877</v>
      </c>
      <c r="OP17" s="25">
        <v>12.294820539862879</v>
      </c>
      <c r="OQ17" s="25">
        <v>12.32194248983577</v>
      </c>
      <c r="OR17" s="25">
        <v>12.091029572047944</v>
      </c>
      <c r="OS17" s="25">
        <v>13.197529688258243</v>
      </c>
      <c r="OT17" s="25">
        <v>12.729907809504642</v>
      </c>
      <c r="OU17" s="25">
        <v>14.428364430219373</v>
      </c>
      <c r="OV17" s="25">
        <v>11.961643534488719</v>
      </c>
      <c r="OW17" s="25">
        <v>11.049052011063246</v>
      </c>
      <c r="OX17" s="25">
        <v>13.256351249501764</v>
      </c>
      <c r="OY17" s="25">
        <v>14.922859995369134</v>
      </c>
      <c r="OZ17" s="25">
        <v>19.005981140249201</v>
      </c>
      <c r="PA17" s="25">
        <v>13.091284683974482</v>
      </c>
      <c r="PB17" s="25">
        <v>11.275430845484543</v>
      </c>
      <c r="PC17" s="25">
        <v>10.306878246844878</v>
      </c>
      <c r="PD17" s="25">
        <v>11.114348778796739</v>
      </c>
      <c r="PE17" s="25">
        <v>10.589241240000005</v>
      </c>
      <c r="PF17" s="25">
        <v>10.547782686589494</v>
      </c>
      <c r="PG17" s="25">
        <v>10.015365422158274</v>
      </c>
      <c r="PH17" s="25">
        <v>11.45581656123529</v>
      </c>
    </row>
    <row r="18" spans="1:424" x14ac:dyDescent="0.3">
      <c r="A18" s="11" t="s">
        <v>10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5">
        <v>0.621</v>
      </c>
      <c r="AB18" s="25">
        <v>0.65400000000000003</v>
      </c>
      <c r="AC18" s="25">
        <v>0.50600000000000001</v>
      </c>
      <c r="AD18" s="25">
        <v>0.28100000000000003</v>
      </c>
      <c r="AE18" s="25">
        <v>0.44900000000000001</v>
      </c>
      <c r="AF18" s="25">
        <v>0.63600000000000001</v>
      </c>
      <c r="AG18" s="25">
        <v>0.32100000000000001</v>
      </c>
      <c r="AH18" s="25">
        <v>0.69</v>
      </c>
      <c r="AI18" s="25">
        <v>0.60799999999999998</v>
      </c>
      <c r="AJ18" s="25">
        <v>0.70799999999999996</v>
      </c>
      <c r="AK18" s="25">
        <v>0.55500000000000005</v>
      </c>
      <c r="AL18" s="25">
        <v>0.70499999999999996</v>
      </c>
      <c r="AM18" s="25">
        <v>0.98799999999999999</v>
      </c>
      <c r="AN18" s="25">
        <v>1.19</v>
      </c>
      <c r="AO18" s="25">
        <v>0.57899999999999996</v>
      </c>
      <c r="AP18" s="25">
        <v>0.89800000000000002</v>
      </c>
      <c r="AQ18" s="25">
        <v>0.95800000000000007</v>
      </c>
      <c r="AR18" s="25">
        <v>0.873</v>
      </c>
      <c r="AS18" s="25">
        <v>0.99</v>
      </c>
      <c r="AT18" s="25">
        <v>1.2569999999999999</v>
      </c>
      <c r="AU18" s="25">
        <v>0.72399999999999998</v>
      </c>
      <c r="AV18" s="25">
        <v>0.61799999999999999</v>
      </c>
      <c r="AW18" s="25">
        <v>0.82300000000000006</v>
      </c>
      <c r="AX18" s="25">
        <v>0.51500000000000001</v>
      </c>
      <c r="AY18" s="25">
        <v>0.71799999999999997</v>
      </c>
      <c r="AZ18" s="25">
        <v>0.71099999999999997</v>
      </c>
      <c r="BA18" s="25">
        <v>0.61399999999999999</v>
      </c>
      <c r="BB18" s="25">
        <v>0.25700000000000001</v>
      </c>
      <c r="BC18" s="25">
        <v>0.55400000000000005</v>
      </c>
      <c r="BD18" s="25">
        <v>0.86199999999999999</v>
      </c>
      <c r="BE18" s="25">
        <v>0.33379999999999999</v>
      </c>
      <c r="BF18" s="25">
        <v>1.101</v>
      </c>
      <c r="BG18" s="25">
        <v>0.53500000000000003</v>
      </c>
      <c r="BH18" s="25">
        <v>1.5609999999999999</v>
      </c>
      <c r="BI18" s="25">
        <v>0.89600000000000002</v>
      </c>
      <c r="BJ18" s="25">
        <v>0.72099999999999997</v>
      </c>
      <c r="BK18" s="25">
        <v>0.28700000000000003</v>
      </c>
      <c r="BL18" s="25">
        <v>9.9000000000000005E-2</v>
      </c>
      <c r="BM18" s="25">
        <v>0.53800000000000003</v>
      </c>
      <c r="BN18" s="25">
        <v>0.51300000000000001</v>
      </c>
      <c r="BO18" s="25">
        <v>0.752</v>
      </c>
      <c r="BP18" s="25">
        <v>0.92100000000000004</v>
      </c>
      <c r="BQ18" s="25">
        <v>0.88</v>
      </c>
      <c r="BR18" s="25">
        <v>0.93900000000000006</v>
      </c>
      <c r="BS18" s="25">
        <v>0.70699999999999996</v>
      </c>
      <c r="BT18" s="25">
        <v>0.747</v>
      </c>
      <c r="BU18" s="25">
        <v>0.68200000000000005</v>
      </c>
      <c r="BV18" s="25">
        <v>0.77</v>
      </c>
      <c r="BW18" s="25">
        <v>0.41200000000000003</v>
      </c>
      <c r="BX18" s="25">
        <v>0.60199999999999998</v>
      </c>
      <c r="BY18" s="25">
        <v>0.84799999999999998</v>
      </c>
      <c r="BZ18" s="25">
        <v>0.98468699999999998</v>
      </c>
      <c r="CA18" s="25">
        <v>1.2416</v>
      </c>
      <c r="CB18" s="25">
        <v>0.80400000000000005</v>
      </c>
      <c r="CC18" s="25">
        <v>0.247</v>
      </c>
      <c r="CD18" s="25">
        <v>0.90200000000000002</v>
      </c>
      <c r="CE18" s="25">
        <v>0.69</v>
      </c>
      <c r="CF18" s="25">
        <v>0.317</v>
      </c>
      <c r="CG18" s="25">
        <v>0.47</v>
      </c>
      <c r="CH18" s="25">
        <v>0.316</v>
      </c>
      <c r="CI18" s="25">
        <v>1.4690000000000001</v>
      </c>
      <c r="CJ18" s="25">
        <v>0.32824399999999998</v>
      </c>
      <c r="CK18" s="25">
        <v>0.43990000000000001</v>
      </c>
      <c r="CL18" s="25">
        <v>0.55100000000000005</v>
      </c>
      <c r="CM18" s="25">
        <v>0.54700000000000004</v>
      </c>
      <c r="CN18" s="25">
        <v>0.89800000000000002</v>
      </c>
      <c r="CO18" s="25">
        <v>0.39200000000000002</v>
      </c>
      <c r="CP18" s="25">
        <v>0.61499999999999999</v>
      </c>
      <c r="CQ18" s="25">
        <v>0.58899999999999997</v>
      </c>
      <c r="CR18" s="25">
        <v>0.54</v>
      </c>
      <c r="CS18" s="25">
        <v>0.44</v>
      </c>
      <c r="CT18" s="25">
        <v>0.41799999999999998</v>
      </c>
      <c r="CU18" s="25">
        <v>0.38300000000000001</v>
      </c>
      <c r="CV18" s="25">
        <v>0.112</v>
      </c>
      <c r="CW18" s="25">
        <v>9.6000000000000002E-2</v>
      </c>
      <c r="CX18" s="25">
        <v>8.4000000000000005E-2</v>
      </c>
      <c r="CY18" s="25">
        <v>0.13100000000000001</v>
      </c>
      <c r="CZ18" s="25">
        <v>0.46200000000000002</v>
      </c>
      <c r="DA18" s="25">
        <v>0.84599999999999997</v>
      </c>
      <c r="DB18" s="25">
        <v>0.61</v>
      </c>
      <c r="DC18" s="25">
        <v>0.87</v>
      </c>
      <c r="DD18" s="25">
        <v>0.67700000000000005</v>
      </c>
      <c r="DE18" s="25">
        <v>0.93800000000000006</v>
      </c>
      <c r="DF18" s="25">
        <v>0.93800000000000006</v>
      </c>
      <c r="DG18" s="25">
        <v>1.37</v>
      </c>
      <c r="DH18" s="25">
        <v>0.9</v>
      </c>
      <c r="DI18" s="25">
        <v>1.7849999999999999</v>
      </c>
      <c r="DJ18" s="25">
        <v>0.80900000000000005</v>
      </c>
      <c r="DK18" s="25">
        <v>2.738</v>
      </c>
      <c r="DL18" s="25">
        <v>1.1259999999999999</v>
      </c>
      <c r="DM18" s="25">
        <v>3.9249999999999998</v>
      </c>
      <c r="DN18" s="25">
        <v>1.6759999999999999</v>
      </c>
      <c r="DO18" s="25">
        <v>1.752</v>
      </c>
      <c r="DP18" s="25">
        <v>1.534</v>
      </c>
      <c r="DQ18" s="25">
        <v>2.0880000000000001</v>
      </c>
      <c r="DR18" s="25">
        <v>2.9969999999999999</v>
      </c>
      <c r="DS18" s="25">
        <v>1.2529999999999999</v>
      </c>
      <c r="DT18" s="25">
        <v>2.6339999999999999</v>
      </c>
      <c r="DU18" s="25">
        <v>2.8029999999999999</v>
      </c>
      <c r="DV18" s="25">
        <v>2.6219999999999999</v>
      </c>
      <c r="DW18" s="25">
        <v>1.296</v>
      </c>
      <c r="DX18" s="25">
        <v>1.3640000000000001</v>
      </c>
      <c r="DY18" s="25">
        <v>2.4049999999999998</v>
      </c>
      <c r="DZ18" s="25">
        <v>0.99</v>
      </c>
      <c r="EA18" s="25">
        <v>0.97799999999999998</v>
      </c>
      <c r="EB18" s="25">
        <v>0.83399999999999996</v>
      </c>
      <c r="EC18" s="25">
        <v>1.0009999999999999</v>
      </c>
      <c r="ED18" s="25">
        <v>1.4690000000000001</v>
      </c>
      <c r="EE18" s="25">
        <v>0.59</v>
      </c>
      <c r="EF18" s="25">
        <v>0.152</v>
      </c>
      <c r="EG18" s="25">
        <v>0.191</v>
      </c>
      <c r="EH18" s="25">
        <v>0.41599999999999998</v>
      </c>
      <c r="EI18" s="25">
        <v>0.50700000000000001</v>
      </c>
      <c r="EJ18" s="25">
        <v>0.42599999999999999</v>
      </c>
      <c r="EK18" s="25">
        <v>0.439</v>
      </c>
      <c r="EL18" s="25">
        <v>0.214</v>
      </c>
      <c r="EM18" s="25">
        <v>0.21</v>
      </c>
      <c r="EN18" s="25">
        <v>0.313</v>
      </c>
      <c r="EO18" s="25">
        <v>0.41199999999999998</v>
      </c>
      <c r="EP18" s="25">
        <v>0.312</v>
      </c>
      <c r="EQ18" s="25">
        <v>0.88500000000000001</v>
      </c>
      <c r="ER18" s="25">
        <v>0.315</v>
      </c>
      <c r="ES18" s="25">
        <v>0.66500000000000004</v>
      </c>
      <c r="ET18" s="25">
        <v>0.51400000000000001</v>
      </c>
      <c r="EU18" s="25">
        <v>0.33600000000000002</v>
      </c>
      <c r="EV18" s="25">
        <v>0.375</v>
      </c>
      <c r="EW18" s="25">
        <v>0.68400000000000005</v>
      </c>
      <c r="EX18" s="25">
        <v>0.46400000000000002</v>
      </c>
      <c r="EY18" s="25">
        <v>0.33400000000000002</v>
      </c>
      <c r="EZ18" s="25">
        <v>0.52900000000000003</v>
      </c>
      <c r="FA18" s="25">
        <v>0.37</v>
      </c>
      <c r="FB18" s="25">
        <v>0.38900000000000001</v>
      </c>
      <c r="FC18" s="25">
        <v>0.38100000000000001</v>
      </c>
      <c r="FD18" s="25">
        <v>0.53500000000000003</v>
      </c>
      <c r="FE18" s="25">
        <v>0.42699999999999999</v>
      </c>
      <c r="FF18" s="25">
        <v>0.318</v>
      </c>
      <c r="FG18" s="25">
        <v>0.496</v>
      </c>
      <c r="FH18" s="25">
        <v>0.42899999999999999</v>
      </c>
      <c r="FI18" s="25">
        <v>0.72836951610691358</v>
      </c>
      <c r="FJ18" s="25">
        <v>0.42305334424586893</v>
      </c>
      <c r="FK18" s="25">
        <v>0.37924298639735149</v>
      </c>
      <c r="FL18" s="25">
        <v>0.95445078798464422</v>
      </c>
      <c r="FM18" s="25">
        <v>0.61359815652455874</v>
      </c>
      <c r="FN18" s="25">
        <v>0.84569259387403461</v>
      </c>
      <c r="FO18" s="25">
        <v>0.62827799725124711</v>
      </c>
      <c r="FP18" s="25">
        <v>0.8657881739895269</v>
      </c>
      <c r="FQ18" s="25">
        <v>0.46736999538501461</v>
      </c>
      <c r="FR18" s="25">
        <v>0.43849262490849955</v>
      </c>
      <c r="FS18" s="25">
        <v>0.46556865715099005</v>
      </c>
      <c r="FT18" s="25">
        <v>0.44037390418841277</v>
      </c>
      <c r="FU18" s="25">
        <v>0.80400000000000005</v>
      </c>
      <c r="FV18" s="25">
        <v>0.46300000000000002</v>
      </c>
      <c r="FW18" s="25">
        <v>0.58699999999999997</v>
      </c>
      <c r="FX18" s="25">
        <v>0.76</v>
      </c>
      <c r="FY18" s="25">
        <v>0.64600000000000002</v>
      </c>
      <c r="FZ18" s="25">
        <v>0.71299999999999997</v>
      </c>
      <c r="GA18" s="25">
        <v>0.54300000000000004</v>
      </c>
      <c r="GB18" s="25">
        <v>0.61799999999999999</v>
      </c>
      <c r="GC18" s="25">
        <v>0.80300000000000005</v>
      </c>
      <c r="GD18" s="25">
        <v>0.54100000000000004</v>
      </c>
      <c r="GE18" s="25">
        <v>0.84099999999999997</v>
      </c>
      <c r="GF18" s="25">
        <v>0.80500000000000005</v>
      </c>
      <c r="GG18" s="25">
        <v>2.335</v>
      </c>
      <c r="GH18" s="25">
        <v>0.72799999999999998</v>
      </c>
      <c r="GI18" s="25">
        <v>1.264</v>
      </c>
      <c r="GJ18" s="25">
        <v>2.2130000000000001</v>
      </c>
      <c r="GK18" s="25">
        <v>1.9179999999999999</v>
      </c>
      <c r="GL18" s="25">
        <v>2.085</v>
      </c>
      <c r="GM18" s="25">
        <v>0.59976352667620558</v>
      </c>
      <c r="GN18" s="25">
        <v>1.194</v>
      </c>
      <c r="GO18" s="25">
        <v>0.61099999999999999</v>
      </c>
      <c r="GP18" s="25">
        <v>1.393</v>
      </c>
      <c r="GQ18" s="25">
        <v>1.514</v>
      </c>
      <c r="GR18" s="25">
        <v>0.78800000000000003</v>
      </c>
      <c r="GS18" s="25">
        <v>1.4510000000000001</v>
      </c>
      <c r="GT18" s="25">
        <v>1.397</v>
      </c>
      <c r="GU18" s="25">
        <v>1.647</v>
      </c>
      <c r="GV18" s="25">
        <v>0.96799999999999997</v>
      </c>
      <c r="GW18" s="25">
        <v>1.284</v>
      </c>
      <c r="GX18" s="25">
        <v>0.98199999999999998</v>
      </c>
      <c r="GY18" s="25">
        <v>1.345</v>
      </c>
      <c r="GZ18" s="25">
        <v>1.272</v>
      </c>
      <c r="HA18" s="25">
        <v>0.96399999999999997</v>
      </c>
      <c r="HB18" s="25">
        <v>0.90100000000000002</v>
      </c>
      <c r="HC18" s="25">
        <v>0.36399999999999999</v>
      </c>
      <c r="HD18" s="25">
        <v>0.432</v>
      </c>
      <c r="HE18" s="25">
        <v>0.46400000000000002</v>
      </c>
      <c r="HF18" s="25">
        <v>0.47599999999999998</v>
      </c>
      <c r="HG18" s="25">
        <v>0.78800000000000003</v>
      </c>
      <c r="HH18" s="25">
        <v>0.59599999999999997</v>
      </c>
      <c r="HI18" s="25">
        <v>0.40600000000000003</v>
      </c>
      <c r="HJ18" s="25">
        <v>0.36399999999999999</v>
      </c>
      <c r="HK18" s="25">
        <v>0.36199999999999999</v>
      </c>
      <c r="HL18" s="25">
        <v>0.36899999999999999</v>
      </c>
      <c r="HM18" s="25">
        <v>0.45500000000000002</v>
      </c>
      <c r="HN18" s="25">
        <v>0.58099999999999996</v>
      </c>
      <c r="HO18" s="25">
        <v>0.54400000000000004</v>
      </c>
      <c r="HP18" s="25">
        <v>0.76500000000000001</v>
      </c>
      <c r="HQ18" s="25">
        <v>1.032</v>
      </c>
      <c r="HR18" s="25">
        <v>1.113</v>
      </c>
      <c r="HS18" s="25">
        <v>1.34</v>
      </c>
      <c r="HT18" s="25">
        <v>1.506</v>
      </c>
      <c r="HU18" s="25">
        <v>1.5669999999999999</v>
      </c>
      <c r="HV18" s="25">
        <v>1.645</v>
      </c>
      <c r="HW18" s="25">
        <v>0.99199999999999999</v>
      </c>
      <c r="HX18" s="25">
        <v>0.94799999999999995</v>
      </c>
      <c r="HY18" s="25">
        <v>1.2270000000000001</v>
      </c>
      <c r="HZ18" s="25">
        <v>1.2090000000000001</v>
      </c>
      <c r="IA18" s="25">
        <v>0.84299999999999997</v>
      </c>
      <c r="IB18" s="25">
        <v>3.7229999999999999</v>
      </c>
      <c r="IC18" s="25">
        <v>2.0870000000000002</v>
      </c>
      <c r="ID18" s="25">
        <v>2.8639999999999999</v>
      </c>
      <c r="IE18" s="25">
        <v>3.2522449999999998</v>
      </c>
      <c r="IF18" s="25">
        <v>3.0569999999999999</v>
      </c>
      <c r="IG18" s="25">
        <v>2.589871</v>
      </c>
      <c r="IH18" s="25">
        <v>3.003501</v>
      </c>
      <c r="II18" s="25">
        <v>2.1187049999999998</v>
      </c>
      <c r="IJ18" s="25">
        <v>1.9151998699999999</v>
      </c>
      <c r="IK18" s="25">
        <v>2.5673179899999998</v>
      </c>
      <c r="IL18" s="25">
        <v>3.8286403600000001</v>
      </c>
      <c r="IM18" s="25">
        <v>3.2294516600000001</v>
      </c>
      <c r="IN18" s="25">
        <v>2.5418382199999998</v>
      </c>
      <c r="IO18" s="25">
        <v>2.5492471800000001</v>
      </c>
      <c r="IP18" s="25">
        <v>3.4530659400000001</v>
      </c>
      <c r="IQ18" s="25">
        <v>3.9795304699999998</v>
      </c>
      <c r="IR18" s="25">
        <v>3.6035124000000001</v>
      </c>
      <c r="IS18" s="25">
        <v>4.9199725299999999</v>
      </c>
      <c r="IT18" s="25">
        <v>4.3004445599999999</v>
      </c>
      <c r="IU18" s="25">
        <v>3.2271436699999998</v>
      </c>
      <c r="IV18" s="25">
        <v>3.17344363</v>
      </c>
      <c r="IW18" s="25">
        <v>3.9454804999999999</v>
      </c>
      <c r="IX18" s="25">
        <v>4.0478621800000001</v>
      </c>
      <c r="IY18" s="25">
        <v>3.2337233799999998</v>
      </c>
      <c r="IZ18" s="25">
        <v>0.97426086000000001</v>
      </c>
      <c r="JA18" s="25">
        <v>4.3063315600000003</v>
      </c>
      <c r="JB18" s="25">
        <v>4.6516412899999997</v>
      </c>
      <c r="JC18" s="25">
        <v>4.2713946900000002</v>
      </c>
      <c r="JD18" s="25">
        <v>5.9242730200000002</v>
      </c>
      <c r="JE18" s="25">
        <v>5.6629788999999899</v>
      </c>
      <c r="JF18" s="25">
        <v>3.6583971200000001</v>
      </c>
      <c r="JG18" s="25">
        <v>6.2785983300000003</v>
      </c>
      <c r="JH18" s="25">
        <v>6.00950527</v>
      </c>
      <c r="JI18" s="25">
        <v>5.8718481899999997</v>
      </c>
      <c r="JJ18" s="25">
        <v>6.0096561299999998</v>
      </c>
      <c r="JK18" s="25">
        <v>6.0046693400000004</v>
      </c>
      <c r="JL18" s="25">
        <v>5.0991615899999996</v>
      </c>
      <c r="JM18" s="25">
        <v>8.1395392879999999</v>
      </c>
      <c r="JN18" s="25">
        <v>6.2994573640000002</v>
      </c>
      <c r="JO18" s="25">
        <v>7.5929055400000003</v>
      </c>
      <c r="JP18" s="25">
        <v>6.018183885</v>
      </c>
      <c r="JQ18" s="25">
        <v>6.2660770913089996</v>
      </c>
      <c r="JR18" s="25">
        <v>5.23364949250593</v>
      </c>
      <c r="JS18" s="25">
        <v>4.1957663170000004</v>
      </c>
      <c r="JT18" s="25">
        <v>4.7590431679999998</v>
      </c>
      <c r="JU18" s="25">
        <v>7.5501198609999998</v>
      </c>
      <c r="JV18" s="25">
        <v>6.2620009769999996</v>
      </c>
      <c r="JW18" s="25">
        <v>5.9263598269999997</v>
      </c>
      <c r="JX18" s="25">
        <v>5.1002532360000004</v>
      </c>
      <c r="JY18" s="25">
        <v>5.0317438560000003</v>
      </c>
      <c r="JZ18" s="25">
        <v>6.1732724670000101</v>
      </c>
      <c r="KA18" s="25">
        <v>6.9408313870000002</v>
      </c>
      <c r="KB18" s="25">
        <v>5.1308418309999997</v>
      </c>
      <c r="KC18" s="25">
        <v>5.4740121329999996</v>
      </c>
      <c r="KD18" s="25">
        <v>5.0271468050000001</v>
      </c>
      <c r="KE18" s="25">
        <v>3.9080525110000002</v>
      </c>
      <c r="KF18" s="25">
        <v>5.6340822560000001</v>
      </c>
      <c r="KG18" s="25">
        <v>4.48986164</v>
      </c>
      <c r="KH18" s="25">
        <v>4.8380765466334203</v>
      </c>
      <c r="KI18" s="25">
        <v>4.6658021439999997</v>
      </c>
      <c r="KJ18" s="25">
        <v>5.3934751159217003</v>
      </c>
      <c r="KK18" s="25">
        <v>5.764671367</v>
      </c>
      <c r="KL18" s="25">
        <v>4.0467067070000002</v>
      </c>
      <c r="KM18" s="25">
        <v>5.4799793221884103</v>
      </c>
      <c r="KN18" s="25">
        <v>4.0070104190000002</v>
      </c>
      <c r="KO18" s="25">
        <v>4.0158772880000004</v>
      </c>
      <c r="KP18" s="25">
        <v>3.7624800126324001</v>
      </c>
      <c r="KQ18" s="25">
        <v>4.1312696568591898</v>
      </c>
      <c r="KR18" s="25">
        <v>3.4365785679999998</v>
      </c>
      <c r="KS18" s="25">
        <v>4.5139792649976398</v>
      </c>
      <c r="KT18" s="25">
        <v>3.9844007126277798</v>
      </c>
      <c r="KU18" s="25">
        <v>4.7908581097360798</v>
      </c>
      <c r="KV18" s="25">
        <v>3.72148602</v>
      </c>
      <c r="KW18" s="25">
        <v>3.7586739800000002</v>
      </c>
      <c r="KX18" s="25">
        <v>4.63238078599848</v>
      </c>
      <c r="KY18" s="25">
        <v>3.3632376549999998</v>
      </c>
      <c r="KZ18" s="25">
        <v>5.0702112069999998</v>
      </c>
      <c r="LA18" s="25">
        <v>5.3735537369999999</v>
      </c>
      <c r="LB18" s="25">
        <v>4.1603293770000001</v>
      </c>
      <c r="LC18" s="25">
        <v>3.9607032443951899</v>
      </c>
      <c r="LD18" s="25">
        <v>3.5036480591014301</v>
      </c>
      <c r="LE18" s="25">
        <v>5.2229426608682603</v>
      </c>
      <c r="LF18" s="25">
        <v>4.6024243958028803</v>
      </c>
      <c r="LG18" s="25">
        <v>5.0683082420949503</v>
      </c>
      <c r="LH18" s="25">
        <v>4.4986547335557399</v>
      </c>
      <c r="LI18" s="25">
        <v>5.6111300520339098</v>
      </c>
      <c r="LJ18" s="25">
        <v>4.4563091129650703</v>
      </c>
      <c r="LK18" s="25">
        <v>6.7502119995540903</v>
      </c>
      <c r="LL18" s="25">
        <v>4.3017672423890803</v>
      </c>
      <c r="LM18" s="25">
        <v>3.50821629689823</v>
      </c>
      <c r="LN18" s="25">
        <v>3.15597392283822</v>
      </c>
      <c r="LO18" s="25">
        <v>2.8704385000000001</v>
      </c>
      <c r="LP18" s="25">
        <v>3.5223941999999999</v>
      </c>
      <c r="LQ18" s="25">
        <v>3.50657306</v>
      </c>
      <c r="LR18" s="25">
        <v>3.34262689</v>
      </c>
      <c r="LS18" s="25">
        <v>3.0501043700000001</v>
      </c>
      <c r="LT18" s="25">
        <v>2.1826587700000002</v>
      </c>
      <c r="LU18" s="25">
        <v>3.3251977400000001</v>
      </c>
      <c r="LV18" s="25">
        <v>1.9138233499999999</v>
      </c>
      <c r="LW18" s="25">
        <v>2.4324543699999999</v>
      </c>
      <c r="LX18" s="25">
        <v>2.2531109345563798</v>
      </c>
      <c r="LY18" s="25">
        <v>2.0707760199999998</v>
      </c>
      <c r="LZ18" s="25">
        <v>1.46312558</v>
      </c>
      <c r="MA18" s="25">
        <v>1.34210187</v>
      </c>
      <c r="MB18" s="25">
        <v>1.60422317</v>
      </c>
      <c r="MC18" s="25">
        <v>1.05487047</v>
      </c>
      <c r="MD18" s="25">
        <v>1.0680456700000001</v>
      </c>
      <c r="ME18" s="25">
        <v>1.4027281700000001</v>
      </c>
      <c r="MF18" s="25">
        <v>1.3717455599999999</v>
      </c>
      <c r="MG18" s="25">
        <v>1.05001079</v>
      </c>
      <c r="MH18" s="25">
        <v>1.04324094</v>
      </c>
      <c r="MI18" s="25">
        <v>0.80510764557315995</v>
      </c>
      <c r="MJ18" s="25">
        <v>0.364318578898427</v>
      </c>
      <c r="MK18" s="25">
        <v>0.46301861999999999</v>
      </c>
      <c r="ML18" s="25">
        <v>0.40051975000000001</v>
      </c>
      <c r="MM18" s="25">
        <v>0.91053242000000001</v>
      </c>
      <c r="MN18" s="25">
        <v>0.75475452854497105</v>
      </c>
      <c r="MO18" s="25">
        <v>0.89625374000000002</v>
      </c>
      <c r="MP18" s="25">
        <v>0.63247045999999996</v>
      </c>
      <c r="MQ18" s="25">
        <v>0.45957619</v>
      </c>
      <c r="MR18" s="25">
        <v>1.0556882299999999</v>
      </c>
      <c r="MS18" s="25">
        <v>0.50727940999999999</v>
      </c>
      <c r="MT18" s="25">
        <v>1.35859741</v>
      </c>
      <c r="MU18" s="25">
        <v>0.9456021</v>
      </c>
      <c r="MV18" s="25">
        <v>2.5911090699999999</v>
      </c>
      <c r="MW18" s="25">
        <v>1.0578996973080199</v>
      </c>
      <c r="MX18" s="25">
        <v>0.891968162296912</v>
      </c>
      <c r="MY18" s="25">
        <v>1.23059978780989</v>
      </c>
      <c r="MZ18" s="25">
        <v>1.0164403625788601</v>
      </c>
      <c r="NA18" s="25">
        <v>1.2650691572286701</v>
      </c>
      <c r="NB18" s="25">
        <v>0.92042583394355904</v>
      </c>
      <c r="NC18" s="25">
        <v>1.2782836607678401</v>
      </c>
      <c r="ND18" s="25">
        <v>0.97456258057830103</v>
      </c>
      <c r="NE18" s="25">
        <v>0.77164343404420599</v>
      </c>
      <c r="NF18" s="25">
        <v>1.2873805718743501</v>
      </c>
      <c r="NG18" s="25">
        <v>1.32847041</v>
      </c>
      <c r="NH18" s="25">
        <v>1.00146357639187</v>
      </c>
      <c r="NI18" s="25">
        <v>1.0228507158965201</v>
      </c>
      <c r="NJ18" s="25">
        <v>0.59794304000243104</v>
      </c>
      <c r="NK18" s="25">
        <v>1.2511452759034101</v>
      </c>
      <c r="NL18" s="25">
        <v>0.82802006999639999</v>
      </c>
      <c r="NM18" s="25">
        <v>1.02272188406203</v>
      </c>
      <c r="NN18" s="25">
        <v>1.8122338721445499</v>
      </c>
      <c r="NO18" s="25">
        <v>1.0220279553462801</v>
      </c>
      <c r="NP18" s="25">
        <v>1.2654630937970801</v>
      </c>
      <c r="NQ18" s="25">
        <v>0.88484598000000003</v>
      </c>
      <c r="NR18" s="25">
        <v>0.79182629999999998</v>
      </c>
      <c r="NS18" s="25">
        <v>1.2252439100000001</v>
      </c>
      <c r="NT18" s="25">
        <v>1.2693695199999999</v>
      </c>
      <c r="NU18" s="25">
        <v>0.91694399000000004</v>
      </c>
      <c r="NV18" s="25">
        <v>0.89617268999999999</v>
      </c>
      <c r="NW18" s="25">
        <v>0.64698283000000001</v>
      </c>
      <c r="NX18" s="25">
        <v>0.60211112</v>
      </c>
      <c r="NY18" s="25">
        <v>0.58503612999999999</v>
      </c>
      <c r="NZ18" s="25">
        <v>1.00978642</v>
      </c>
      <c r="OA18" s="25">
        <v>0.52083513000000004</v>
      </c>
      <c r="OB18" s="25">
        <v>0.69346344999999998</v>
      </c>
      <c r="OC18" s="25">
        <v>0.79425723705303897</v>
      </c>
      <c r="OD18" s="25">
        <v>0.4034687247228016</v>
      </c>
      <c r="OE18" s="25">
        <v>0.71137058251751295</v>
      </c>
      <c r="OF18" s="25">
        <v>0.531634558952923</v>
      </c>
      <c r="OG18" s="25">
        <v>0.47728793925163199</v>
      </c>
      <c r="OH18" s="25">
        <v>0.82421877154414802</v>
      </c>
      <c r="OI18" s="25">
        <v>0.74079946331318902</v>
      </c>
      <c r="OJ18" s="25">
        <v>0.66232059076354399</v>
      </c>
      <c r="OK18" s="25">
        <v>0.49313703835511802</v>
      </c>
      <c r="OL18" s="25">
        <v>0.85034563787460804</v>
      </c>
      <c r="OM18" s="25">
        <v>0.52918357441948105</v>
      </c>
      <c r="ON18" s="25">
        <v>0.60738739615559401</v>
      </c>
      <c r="OO18" s="25">
        <v>0.68208349765003429</v>
      </c>
      <c r="OP18" s="25">
        <v>0.28820012826412567</v>
      </c>
      <c r="OQ18" s="25">
        <v>0.85846213686720407</v>
      </c>
      <c r="OR18" s="25">
        <v>0.53072802078616499</v>
      </c>
      <c r="OS18" s="25">
        <v>0.97418087257328601</v>
      </c>
      <c r="OT18" s="25">
        <v>0.78825230573449312</v>
      </c>
      <c r="OU18" s="25">
        <v>1.1083058547744769</v>
      </c>
      <c r="OV18" s="25">
        <v>1.1062633905082888</v>
      </c>
      <c r="OW18" s="25">
        <v>0.69950426910411401</v>
      </c>
      <c r="OX18" s="25">
        <v>0.83502010992384157</v>
      </c>
      <c r="OY18" s="25">
        <v>1.1090419671398171</v>
      </c>
      <c r="OZ18" s="25">
        <v>0.99085804061734772</v>
      </c>
      <c r="PA18" s="25">
        <v>0.74997500415285911</v>
      </c>
      <c r="PB18" s="25">
        <v>1.112587630727935</v>
      </c>
      <c r="PC18" s="25">
        <v>0.80058800854536838</v>
      </c>
      <c r="PD18" s="25">
        <v>1.1964789348332245</v>
      </c>
      <c r="PE18" s="25">
        <v>0.90495566999999977</v>
      </c>
      <c r="PF18" s="25">
        <v>1.3356149896743617</v>
      </c>
      <c r="PG18" s="25">
        <v>1.021052019170694</v>
      </c>
      <c r="PH18" s="25">
        <v>0.77609421296021208</v>
      </c>
    </row>
    <row r="19" spans="1:424" x14ac:dyDescent="0.3">
      <c r="A19" s="11" t="s">
        <v>11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5">
        <v>0.17300000000000001</v>
      </c>
      <c r="AB19" s="25">
        <v>0.10100000000000001</v>
      </c>
      <c r="AC19" s="25">
        <v>0.11</v>
      </c>
      <c r="AD19" s="25">
        <v>6.2E-2</v>
      </c>
      <c r="AE19" s="25">
        <v>2.2000000000000002E-2</v>
      </c>
      <c r="AF19" s="25">
        <v>5.0000000000000001E-3</v>
      </c>
      <c r="AG19" s="25">
        <v>0.15</v>
      </c>
      <c r="AH19" s="25">
        <v>0.17</v>
      </c>
      <c r="AI19" s="25">
        <v>0.19400000000000001</v>
      </c>
      <c r="AJ19" s="25">
        <v>0.26500000000000001</v>
      </c>
      <c r="AK19" s="25">
        <v>8.4000000000000005E-2</v>
      </c>
      <c r="AL19" s="25">
        <v>9.2999999999999999E-2</v>
      </c>
      <c r="AM19" s="25">
        <v>0</v>
      </c>
      <c r="AN19" s="25">
        <v>0</v>
      </c>
      <c r="AO19" s="25">
        <v>0</v>
      </c>
      <c r="AP19" s="25">
        <v>5.5E-2</v>
      </c>
      <c r="AQ19" s="25">
        <v>0.109</v>
      </c>
      <c r="AR19" s="25">
        <v>1.8000000000000002E-2</v>
      </c>
      <c r="AS19" s="25">
        <v>0.82300000000000006</v>
      </c>
      <c r="AT19" s="25">
        <v>1.389</v>
      </c>
      <c r="AU19" s="25">
        <v>2.097</v>
      </c>
      <c r="AV19" s="25">
        <v>0.89</v>
      </c>
      <c r="AW19" s="25">
        <v>0.41699999999999998</v>
      </c>
      <c r="AX19" s="25">
        <v>7.2999999999999995E-2</v>
      </c>
      <c r="AY19" s="25">
        <v>0.23</v>
      </c>
      <c r="AZ19" s="25">
        <v>7.1000000000000008E-2</v>
      </c>
      <c r="BA19" s="25">
        <v>0.26800000000000002</v>
      </c>
      <c r="BB19" s="25">
        <v>2.6000000000000002E-2</v>
      </c>
      <c r="BC19" s="25">
        <v>6.6000000000000003E-2</v>
      </c>
      <c r="BD19" s="25">
        <v>9.2999999999999999E-2</v>
      </c>
      <c r="BE19" s="25">
        <v>1.0369999999999999</v>
      </c>
      <c r="BF19" s="25">
        <v>2.8210000000000002</v>
      </c>
      <c r="BG19" s="25">
        <v>2.0699999999999998</v>
      </c>
      <c r="BH19" s="25">
        <v>2.0009999999999999</v>
      </c>
      <c r="BI19" s="25">
        <v>0.42</v>
      </c>
      <c r="BJ19" s="25">
        <v>0.60699999999999998</v>
      </c>
      <c r="BK19" s="25">
        <v>6.1000000000000006E-2</v>
      </c>
      <c r="BL19" s="25">
        <v>8.2000000000000003E-2</v>
      </c>
      <c r="BM19" s="25">
        <v>0.17200000000000001</v>
      </c>
      <c r="BN19" s="25">
        <v>4.9000000000000002E-2</v>
      </c>
      <c r="BO19" s="25">
        <v>0.01</v>
      </c>
      <c r="BP19" s="25">
        <v>9.0000000000000011E-3</v>
      </c>
      <c r="BQ19" s="25">
        <v>0</v>
      </c>
      <c r="BR19" s="25">
        <v>1.8000000000000002E-2</v>
      </c>
      <c r="BS19" s="25">
        <v>0.124</v>
      </c>
      <c r="BT19" s="25">
        <v>0.16</v>
      </c>
      <c r="BU19" s="25">
        <v>0.14699999999999999</v>
      </c>
      <c r="BV19" s="25">
        <v>0.151</v>
      </c>
      <c r="BW19" s="25">
        <v>2.8000000000000001E-2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7.0000000000000001E-3</v>
      </c>
      <c r="CG19" s="25">
        <v>0</v>
      </c>
      <c r="CH19" s="25">
        <v>3.0000000000000001E-3</v>
      </c>
      <c r="CI19" s="25">
        <v>0.14699999999999999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9.5000000000000001E-2</v>
      </c>
      <c r="CQ19" s="25">
        <v>0.70100000000000007</v>
      </c>
      <c r="CR19" s="25">
        <v>0.29299999999999998</v>
      </c>
      <c r="CS19" s="25">
        <v>7.9000000000000001E-2</v>
      </c>
      <c r="CT19" s="25">
        <v>0.17400000000000002</v>
      </c>
      <c r="CU19" s="25">
        <v>7.1000000000000008E-2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4.9000000000000002E-2</v>
      </c>
      <c r="DB19" s="25">
        <v>0.215</v>
      </c>
      <c r="DC19" s="25">
        <v>0.317</v>
      </c>
      <c r="DD19" s="25">
        <v>4.7E-2</v>
      </c>
      <c r="DE19" s="25">
        <v>8.7999999999999995E-2</v>
      </c>
      <c r="DF19" s="25">
        <v>3.7999999999999999E-2</v>
      </c>
      <c r="DG19" s="25">
        <v>0</v>
      </c>
      <c r="DH19" s="25">
        <v>8.0000000000000002E-3</v>
      </c>
      <c r="DI19" s="25">
        <v>1.1000000000000001E-2</v>
      </c>
      <c r="DJ19" s="25">
        <v>1.6E-2</v>
      </c>
      <c r="DK19" s="25">
        <v>0</v>
      </c>
      <c r="DL19" s="25">
        <v>0</v>
      </c>
      <c r="DM19" s="25">
        <v>3.5999999999999997E-2</v>
      </c>
      <c r="DN19" s="25">
        <v>0</v>
      </c>
      <c r="DO19" s="25">
        <v>0.14399999999999999</v>
      </c>
      <c r="DP19" s="25">
        <v>0.20100000000000001</v>
      </c>
      <c r="DQ19" s="25">
        <v>0.13300000000000001</v>
      </c>
      <c r="DR19" s="25">
        <v>0.108</v>
      </c>
      <c r="DS19" s="25">
        <v>4.5999999999999999E-2</v>
      </c>
      <c r="DT19" s="25">
        <v>0.02</v>
      </c>
      <c r="DU19" s="25">
        <v>7.9000000000000001E-2</v>
      </c>
      <c r="DV19" s="25">
        <v>5.0000000000000001E-3</v>
      </c>
      <c r="DW19" s="25">
        <v>2.3E-2</v>
      </c>
      <c r="DX19" s="25">
        <v>0</v>
      </c>
      <c r="DY19" s="25">
        <v>0.03</v>
      </c>
      <c r="DZ19" s="25">
        <v>0</v>
      </c>
      <c r="EA19" s="25">
        <v>0</v>
      </c>
      <c r="EB19" s="25">
        <v>2.1999999999999999E-2</v>
      </c>
      <c r="EC19" s="25">
        <v>9.6000000000000002E-2</v>
      </c>
      <c r="ED19" s="25">
        <v>0.14699999999999999</v>
      </c>
      <c r="EE19" s="25">
        <v>7.1999999999999995E-2</v>
      </c>
      <c r="EF19" s="25">
        <v>6.0000000000000001E-3</v>
      </c>
      <c r="EG19" s="25">
        <v>8.4000000000000005E-2</v>
      </c>
      <c r="EH19" s="25">
        <v>8.9999999999999993E-3</v>
      </c>
      <c r="EI19" s="25">
        <v>2.5000000000000001E-2</v>
      </c>
      <c r="EJ19" s="25">
        <v>1.7999999999999999E-2</v>
      </c>
      <c r="EK19" s="25">
        <v>3.7999999999999999E-2</v>
      </c>
      <c r="EL19" s="25">
        <v>0.14599999999999999</v>
      </c>
      <c r="EM19" s="25">
        <v>0.191</v>
      </c>
      <c r="EN19" s="25">
        <v>0.30199999999999999</v>
      </c>
      <c r="EO19" s="25">
        <v>0.54900000000000004</v>
      </c>
      <c r="EP19" s="25">
        <v>0.11</v>
      </c>
      <c r="EQ19" s="25">
        <v>0.47499999999999998</v>
      </c>
      <c r="ER19" s="25">
        <v>0.18</v>
      </c>
      <c r="ES19" s="25">
        <v>2.1999999999999999E-2</v>
      </c>
      <c r="ET19" s="25">
        <v>0</v>
      </c>
      <c r="EU19" s="25">
        <v>0.159</v>
      </c>
      <c r="EV19" s="25">
        <v>1.0999999999999999E-2</v>
      </c>
      <c r="EW19" s="25">
        <v>0.22700000000000001</v>
      </c>
      <c r="EX19" s="25">
        <v>0.34599999999999997</v>
      </c>
      <c r="EY19" s="25">
        <v>0.90900000000000003</v>
      </c>
      <c r="EZ19" s="25">
        <v>0.503</v>
      </c>
      <c r="FA19" s="25">
        <v>0.38600000000000001</v>
      </c>
      <c r="FB19" s="25">
        <v>0.16400000000000001</v>
      </c>
      <c r="FC19" s="25">
        <v>2.1999999999999999E-2</v>
      </c>
      <c r="FD19" s="25">
        <v>0.20699999999999999</v>
      </c>
      <c r="FE19" s="25">
        <v>0</v>
      </c>
      <c r="FF19" s="25">
        <v>0</v>
      </c>
      <c r="FG19" s="25">
        <v>1.9E-2</v>
      </c>
      <c r="FH19" s="25">
        <v>0</v>
      </c>
      <c r="FI19" s="25">
        <v>0.169145038361321</v>
      </c>
      <c r="FJ19" s="25">
        <v>0.37780751574957216</v>
      </c>
      <c r="FK19" s="25">
        <v>0.84870199889119924</v>
      </c>
      <c r="FL19" s="25">
        <v>0.66516039351595557</v>
      </c>
      <c r="FM19" s="25">
        <v>0.41196280227696003</v>
      </c>
      <c r="FN19" s="25">
        <v>0.15164557243432972</v>
      </c>
      <c r="FO19" s="25">
        <v>4.2897219996338706E-2</v>
      </c>
      <c r="FP19" s="25">
        <v>0.42281059927300385</v>
      </c>
      <c r="FQ19" s="25">
        <v>0.44605959259526196</v>
      </c>
      <c r="FR19" s="25">
        <v>0.48635698107667108</v>
      </c>
      <c r="FS19" s="25">
        <v>0.15991563648332083</v>
      </c>
      <c r="FT19" s="25">
        <v>0.56091364934606514</v>
      </c>
      <c r="FU19" s="25">
        <v>0.72099999999999997</v>
      </c>
      <c r="FV19" s="25">
        <v>0.95299999999999996</v>
      </c>
      <c r="FW19" s="25">
        <v>0.82299999999999995</v>
      </c>
      <c r="FX19" s="25">
        <v>0.44</v>
      </c>
      <c r="FY19" s="25">
        <v>0.55000000000000004</v>
      </c>
      <c r="FZ19" s="25">
        <v>0.104</v>
      </c>
      <c r="GA19" s="25">
        <v>0.158</v>
      </c>
      <c r="GB19" s="25">
        <v>0.432</v>
      </c>
      <c r="GC19" s="25">
        <v>0.26500000000000001</v>
      </c>
      <c r="GD19" s="25">
        <v>3.2000000000000001E-2</v>
      </c>
      <c r="GE19" s="25">
        <v>1.6E-2</v>
      </c>
      <c r="GF19" s="25">
        <v>6.3E-2</v>
      </c>
      <c r="GG19" s="25">
        <v>0.16</v>
      </c>
      <c r="GH19" s="25">
        <v>0.496</v>
      </c>
      <c r="GI19" s="25">
        <v>0.90400000000000003</v>
      </c>
      <c r="GJ19" s="25">
        <v>0.48299999999999998</v>
      </c>
      <c r="GK19" s="25">
        <v>0.19500000000000001</v>
      </c>
      <c r="GL19" s="25">
        <v>0.746</v>
      </c>
      <c r="GM19" s="25">
        <v>0.375</v>
      </c>
      <c r="GN19" s="25">
        <v>0.16200000000000001</v>
      </c>
      <c r="GO19" s="25">
        <v>0.84199999999999997</v>
      </c>
      <c r="GP19" s="25">
        <v>0.84299999999999997</v>
      </c>
      <c r="GQ19" s="25">
        <v>0.20699999999999999</v>
      </c>
      <c r="GR19" s="25">
        <v>4.8000000000000001E-2</v>
      </c>
      <c r="GS19" s="25">
        <v>0.91500000000000004</v>
      </c>
      <c r="GT19" s="25">
        <v>2.2850000000000001</v>
      </c>
      <c r="GU19" s="25">
        <v>3.1619999999999999</v>
      </c>
      <c r="GV19" s="25">
        <v>2.7989999999999999</v>
      </c>
      <c r="GW19" s="25">
        <v>1.8129999999999999</v>
      </c>
      <c r="GX19" s="25">
        <v>0.41799999999999998</v>
      </c>
      <c r="GY19" s="25">
        <v>0.47699999999999998</v>
      </c>
      <c r="GZ19" s="25">
        <v>7.3999999999999996E-2</v>
      </c>
      <c r="HA19" s="25">
        <v>0.55000000000000004</v>
      </c>
      <c r="HB19" s="25">
        <v>0.64600000000000002</v>
      </c>
      <c r="HC19" s="25">
        <v>0.34100000000000003</v>
      </c>
      <c r="HD19" s="25">
        <v>0.67400000000000004</v>
      </c>
      <c r="HE19" s="25">
        <v>0.90700000000000003</v>
      </c>
      <c r="HF19" s="25">
        <v>2.1819999999999999</v>
      </c>
      <c r="HG19" s="25">
        <v>1.984</v>
      </c>
      <c r="HH19" s="25">
        <v>3.0819999999999999</v>
      </c>
      <c r="HI19" s="25">
        <v>0.96499999999999997</v>
      </c>
      <c r="HJ19" s="25">
        <v>1.36</v>
      </c>
      <c r="HK19" s="25">
        <v>0.17199999999999999</v>
      </c>
      <c r="HL19" s="25">
        <v>0.13800000000000001</v>
      </c>
      <c r="HM19" s="25">
        <v>0.42099999999999999</v>
      </c>
      <c r="HN19" s="25">
        <v>0</v>
      </c>
      <c r="HO19" s="25">
        <v>0.16500000000000001</v>
      </c>
      <c r="HP19" s="25">
        <v>0.12</v>
      </c>
      <c r="HQ19" s="25">
        <v>1.3089999999999999</v>
      </c>
      <c r="HR19" s="25">
        <v>1.6439999999999999</v>
      </c>
      <c r="HS19" s="25">
        <v>2.8919999999999999</v>
      </c>
      <c r="HT19" s="25">
        <v>1.9970000000000001</v>
      </c>
      <c r="HU19" s="25">
        <v>0.35599999999999998</v>
      </c>
      <c r="HV19" s="25">
        <v>0.40699999999999997</v>
      </c>
      <c r="HW19" s="25">
        <v>0.76</v>
      </c>
      <c r="HX19" s="25">
        <v>1.5049999999999999</v>
      </c>
      <c r="HY19" s="25">
        <v>0.52200000000000002</v>
      </c>
      <c r="HZ19" s="25">
        <v>0.34799999999999998</v>
      </c>
      <c r="IA19" s="25">
        <v>0.40400000000000003</v>
      </c>
      <c r="IB19" s="25">
        <v>0.72499999999999998</v>
      </c>
      <c r="IC19" s="25">
        <v>3.2429999999999999</v>
      </c>
      <c r="ID19" s="25">
        <v>3.806</v>
      </c>
      <c r="IE19" s="25">
        <v>3.148765</v>
      </c>
      <c r="IF19" s="25">
        <v>1.3420000000000001</v>
      </c>
      <c r="IG19" s="25">
        <v>1.544254</v>
      </c>
      <c r="IH19" s="25">
        <v>0.375558</v>
      </c>
      <c r="II19" s="25">
        <v>0.100443</v>
      </c>
      <c r="IJ19" s="25">
        <v>1.0093892799999999</v>
      </c>
      <c r="IK19" s="25">
        <v>1.21504159</v>
      </c>
      <c r="IL19" s="25">
        <v>0.80284994999999904</v>
      </c>
      <c r="IM19" s="25">
        <v>0.28988127000000002</v>
      </c>
      <c r="IN19" s="25">
        <v>0.40317135999999998</v>
      </c>
      <c r="IO19" s="25">
        <v>1.9933395599999999</v>
      </c>
      <c r="IP19" s="25">
        <v>1.28316568</v>
      </c>
      <c r="IQ19" s="25">
        <v>2.0064140199999998</v>
      </c>
      <c r="IR19" s="25">
        <v>2.20445227</v>
      </c>
      <c r="IS19" s="25">
        <v>1.2802308899999999</v>
      </c>
      <c r="IT19" s="25">
        <v>0.56250252999999995</v>
      </c>
      <c r="IU19" s="25">
        <v>0.25170452999999998</v>
      </c>
      <c r="IV19" s="25">
        <v>2.9439759999999999E-2</v>
      </c>
      <c r="IW19" s="25">
        <v>0.27582288999999999</v>
      </c>
      <c r="IX19" s="25">
        <v>0.44115332000000002</v>
      </c>
      <c r="IY19" s="25">
        <v>9.2720639999999993E-2</v>
      </c>
      <c r="IZ19" s="25">
        <v>1.13990941</v>
      </c>
      <c r="JA19" s="25">
        <v>3.96593288</v>
      </c>
      <c r="JB19" s="25">
        <v>4.4696305000000001</v>
      </c>
      <c r="JC19" s="25">
        <v>3.41807989</v>
      </c>
      <c r="JD19" s="25">
        <v>3.4785264499999999</v>
      </c>
      <c r="JE19" s="25">
        <v>4.3104289499999897</v>
      </c>
      <c r="JF19" s="25">
        <v>1.6670205499999999</v>
      </c>
      <c r="JG19" s="25">
        <v>0.54042681999999997</v>
      </c>
      <c r="JH19" s="25">
        <v>1.8974109800000001</v>
      </c>
      <c r="JI19" s="25">
        <v>1.2424902</v>
      </c>
      <c r="JJ19" s="25">
        <v>0</v>
      </c>
      <c r="JK19" s="25">
        <v>5.8586359999999997E-2</v>
      </c>
      <c r="JL19" s="25">
        <v>3.5615878400000001</v>
      </c>
      <c r="JM19" s="25">
        <v>11.500601786368</v>
      </c>
      <c r="JN19" s="25">
        <v>11.860375928351299</v>
      </c>
      <c r="JO19" s="25">
        <v>8.78470437</v>
      </c>
      <c r="JP19" s="25">
        <v>4.1884837767729</v>
      </c>
      <c r="JQ19" s="25">
        <v>1.692600503</v>
      </c>
      <c r="JR19" s="25">
        <v>0.231029846000633</v>
      </c>
      <c r="JS19" s="25">
        <v>0.67131113799999997</v>
      </c>
      <c r="JT19" s="25">
        <v>3.7997585669048499</v>
      </c>
      <c r="JU19" s="25">
        <v>4.52595429715576</v>
      </c>
      <c r="JV19" s="25">
        <v>1.7216826700000001</v>
      </c>
      <c r="JW19" s="25">
        <v>1.156063651</v>
      </c>
      <c r="JX19" s="25">
        <v>4.9785628970000104</v>
      </c>
      <c r="JY19" s="25">
        <v>7.13147276399999</v>
      </c>
      <c r="JZ19" s="25">
        <v>7.8810042200210502</v>
      </c>
      <c r="KA19" s="25">
        <v>8.9457220718980395</v>
      </c>
      <c r="KB19" s="25">
        <v>5.6946523780113303</v>
      </c>
      <c r="KC19" s="25">
        <v>2.0344320733202301</v>
      </c>
      <c r="KD19" s="25">
        <v>2.2078892373553902</v>
      </c>
      <c r="KE19" s="25">
        <v>3.02323833940412</v>
      </c>
      <c r="KF19" s="25">
        <v>4.0248089537418297</v>
      </c>
      <c r="KG19" s="25">
        <v>6.2150748081324103</v>
      </c>
      <c r="KH19" s="25">
        <v>0.91199224888401098</v>
      </c>
      <c r="KI19" s="25">
        <v>1.6896277259103201</v>
      </c>
      <c r="KJ19" s="25">
        <v>2.4444770213604499</v>
      </c>
      <c r="KK19" s="25">
        <v>2.6727190930458198</v>
      </c>
      <c r="KL19" s="25">
        <v>1.4113042609376301</v>
      </c>
      <c r="KM19" s="25">
        <v>3.9264952050000002</v>
      </c>
      <c r="KN19" s="25">
        <v>2.5336321461072502</v>
      </c>
      <c r="KO19" s="25">
        <v>0.57203340300000005</v>
      </c>
      <c r="KP19" s="25">
        <v>0.16420221099999999</v>
      </c>
      <c r="KQ19" s="25">
        <v>0.14647911799999999</v>
      </c>
      <c r="KR19" s="25">
        <v>0.74925268684375901</v>
      </c>
      <c r="KS19" s="25">
        <v>1.1302916756383601</v>
      </c>
      <c r="KT19" s="25">
        <v>0.32992721600000002</v>
      </c>
      <c r="KU19" s="25">
        <v>0.155100286970551</v>
      </c>
      <c r="KV19" s="25">
        <v>0.73278795574065603</v>
      </c>
      <c r="KW19" s="25">
        <v>2.48265496083155</v>
      </c>
      <c r="KX19" s="25">
        <v>2.9381599928994802</v>
      </c>
      <c r="KY19" s="25">
        <v>0.98094453399999904</v>
      </c>
      <c r="KZ19" s="25">
        <v>2.2153450129999999</v>
      </c>
      <c r="LA19" s="25">
        <v>3.1865347970000002</v>
      </c>
      <c r="LB19" s="25">
        <v>1.1132944069999999</v>
      </c>
      <c r="LC19" s="25">
        <v>0.78185286035602897</v>
      </c>
      <c r="LD19" s="25">
        <v>0.396858435835448</v>
      </c>
      <c r="LE19" s="25">
        <v>0.64327681226245204</v>
      </c>
      <c r="LF19" s="25">
        <v>0.50657318855275502</v>
      </c>
      <c r="LG19" s="25">
        <v>0.24376074150676</v>
      </c>
      <c r="LH19" s="25">
        <v>1.7854804991628599</v>
      </c>
      <c r="LI19" s="25">
        <v>4.9778031294650402</v>
      </c>
      <c r="LJ19" s="25">
        <v>5.8075571394262901</v>
      </c>
      <c r="LK19" s="25">
        <v>3.3053041055891401</v>
      </c>
      <c r="LL19" s="25">
        <v>2.04659846554397</v>
      </c>
      <c r="LM19" s="25">
        <v>0.65816764630436697</v>
      </c>
      <c r="LN19" s="25">
        <v>1.26990406666486</v>
      </c>
      <c r="LO19" s="25">
        <v>1.8031076800000001</v>
      </c>
      <c r="LP19" s="25">
        <v>1.70103731</v>
      </c>
      <c r="LQ19" s="25">
        <v>2.0073052300000001</v>
      </c>
      <c r="LR19" s="25">
        <v>0.48553258999999999</v>
      </c>
      <c r="LS19" s="25">
        <v>0.44421332000000002</v>
      </c>
      <c r="LT19" s="25">
        <v>2.1138938600000001</v>
      </c>
      <c r="LU19" s="25">
        <v>6.8069338799999999</v>
      </c>
      <c r="LV19" s="25">
        <v>4.7667390800000096</v>
      </c>
      <c r="LW19" s="25">
        <v>4.2983729000000004</v>
      </c>
      <c r="LX19" s="25">
        <v>1.1443238451127999</v>
      </c>
      <c r="LY19" s="25">
        <v>1.9017319766063601</v>
      </c>
      <c r="LZ19" s="25">
        <v>0.56320627999999995</v>
      </c>
      <c r="MA19" s="25">
        <v>0.94649598000000101</v>
      </c>
      <c r="MB19" s="25">
        <v>3.14310562</v>
      </c>
      <c r="MC19" s="25">
        <v>2.8181067899999999</v>
      </c>
      <c r="MD19" s="25">
        <v>0.74043155999999999</v>
      </c>
      <c r="ME19" s="25">
        <v>1.73909051</v>
      </c>
      <c r="MF19" s="25">
        <v>3.87491959000001</v>
      </c>
      <c r="MG19" s="25">
        <v>4.7808971500000101</v>
      </c>
      <c r="MH19" s="25">
        <v>6.2394027500000098</v>
      </c>
      <c r="MI19" s="25">
        <v>5.5041531352877904</v>
      </c>
      <c r="MJ19" s="25">
        <v>2.4962101760874398</v>
      </c>
      <c r="MK19" s="25">
        <v>0.95474044999999996</v>
      </c>
      <c r="ML19" s="25">
        <v>0.86410913</v>
      </c>
      <c r="MM19" s="25">
        <v>0.75782592000000104</v>
      </c>
      <c r="MN19" s="25">
        <v>1.7928407378479201</v>
      </c>
      <c r="MO19" s="25">
        <v>3.5222954099999901</v>
      </c>
      <c r="MP19" s="25">
        <v>1.8787256299999999</v>
      </c>
      <c r="MQ19" s="25">
        <v>2.2533372699999998</v>
      </c>
      <c r="MR19" s="25">
        <v>4.5089656845544397</v>
      </c>
      <c r="MS19" s="25">
        <v>3.98441124</v>
      </c>
      <c r="MT19" s="25">
        <v>4.6960934900000098</v>
      </c>
      <c r="MU19" s="25">
        <v>4.4765818294237096</v>
      </c>
      <c r="MV19" s="25">
        <v>4.5383196999999997</v>
      </c>
      <c r="MW19" s="25">
        <v>1.0391501292440799</v>
      </c>
      <c r="MX19" s="25">
        <v>1.1056665269613499</v>
      </c>
      <c r="MY19" s="25">
        <v>0.94854191696199996</v>
      </c>
      <c r="MZ19" s="25">
        <v>1.5424484874354101</v>
      </c>
      <c r="NA19" s="25">
        <v>1.33223371478849</v>
      </c>
      <c r="NB19" s="25">
        <v>0.43740895792260498</v>
      </c>
      <c r="NC19" s="25">
        <v>1.5278703930019</v>
      </c>
      <c r="ND19" s="25">
        <v>4.9690870073397502</v>
      </c>
      <c r="NE19" s="25">
        <v>3.14612267070591</v>
      </c>
      <c r="NF19" s="25">
        <v>4.9561664197725603</v>
      </c>
      <c r="NG19" s="25">
        <v>4.7113587499999898</v>
      </c>
      <c r="NH19" s="25">
        <v>2.38855349078734</v>
      </c>
      <c r="NI19" s="25">
        <v>3.0938957247909502</v>
      </c>
      <c r="NJ19" s="25">
        <v>1.1305131699902999</v>
      </c>
      <c r="NK19" s="25">
        <v>1.41645710111421</v>
      </c>
      <c r="NL19" s="25">
        <v>1.3697703800116099</v>
      </c>
      <c r="NM19" s="25">
        <v>1.8227804654731701</v>
      </c>
      <c r="NN19" s="25">
        <v>2.1623972962909899</v>
      </c>
      <c r="NO19" s="25">
        <v>1.1302137601733799</v>
      </c>
      <c r="NP19" s="25">
        <v>2.8563314393318699</v>
      </c>
      <c r="NQ19" s="25">
        <v>5.2801058200000002</v>
      </c>
      <c r="NR19" s="25">
        <v>3.2924651300000001</v>
      </c>
      <c r="NS19" s="25">
        <v>3.5194251699999999</v>
      </c>
      <c r="NT19" s="25">
        <v>2.1000094300000001</v>
      </c>
      <c r="NU19" s="25">
        <v>1.3323049</v>
      </c>
      <c r="NV19" s="25">
        <v>1.81540386</v>
      </c>
      <c r="NW19" s="25">
        <v>1.1486451200000001</v>
      </c>
      <c r="NX19" s="25">
        <v>2.1888518600000002</v>
      </c>
      <c r="NY19" s="25">
        <v>1.84290961</v>
      </c>
      <c r="NZ19" s="25">
        <v>3.2970094300000001</v>
      </c>
      <c r="OA19" s="25">
        <v>1.75749998</v>
      </c>
      <c r="OB19" s="25">
        <v>3.0608535799999999</v>
      </c>
      <c r="OC19" s="25">
        <v>4.4824186547669704</v>
      </c>
      <c r="OD19" s="25">
        <v>5.2444143300764852</v>
      </c>
      <c r="OE19" s="25">
        <v>5.4860672031269697</v>
      </c>
      <c r="OF19" s="25">
        <v>4.1618447007276096</v>
      </c>
      <c r="OG19" s="25">
        <v>3.4030520529422499</v>
      </c>
      <c r="OH19" s="25">
        <v>1.2271106336930799</v>
      </c>
      <c r="OI19" s="25">
        <v>1.2020596158368899</v>
      </c>
      <c r="OJ19" s="25">
        <v>2.3526520482775699</v>
      </c>
      <c r="OK19" s="25">
        <v>1.9915371570046601</v>
      </c>
      <c r="OL19" s="25">
        <v>1.9662771657837701</v>
      </c>
      <c r="OM19" s="25">
        <v>3.1502384436742399</v>
      </c>
      <c r="ON19" s="25">
        <v>6.9347624118404196</v>
      </c>
      <c r="OO19" s="25">
        <v>5.9982770865665955</v>
      </c>
      <c r="OP19" s="25">
        <v>6.6728772764469424</v>
      </c>
      <c r="OQ19" s="25">
        <v>6.0827710487362863</v>
      </c>
      <c r="OR19" s="25">
        <v>2.3548845898758954</v>
      </c>
      <c r="OS19" s="25">
        <v>3.2409502704256044</v>
      </c>
      <c r="OT19" s="25">
        <v>2.2406954913162771</v>
      </c>
      <c r="OU19" s="25">
        <v>1.3403610684983569</v>
      </c>
      <c r="OV19" s="25">
        <v>1.6038754191871054</v>
      </c>
      <c r="OW19" s="25">
        <v>1.8041019199972936</v>
      </c>
      <c r="OX19" s="25">
        <v>0.92448207467321319</v>
      </c>
      <c r="OY19" s="25">
        <v>1.0054481346738444</v>
      </c>
      <c r="OZ19" s="25">
        <v>0.72849076438884508</v>
      </c>
      <c r="PA19" s="25">
        <v>1.6784661991063614</v>
      </c>
      <c r="PB19" s="25">
        <v>1.3453733060957362</v>
      </c>
      <c r="PC19" s="25">
        <v>1.4572156094078061</v>
      </c>
      <c r="PD19" s="25">
        <v>1.5725698535521475</v>
      </c>
      <c r="PE19" s="25">
        <v>1.3558499200000009</v>
      </c>
      <c r="PF19" s="25">
        <v>1.0956100114610579</v>
      </c>
      <c r="PG19" s="25">
        <v>1.1959271251261052</v>
      </c>
      <c r="PH19" s="25">
        <v>0.73510487587623086</v>
      </c>
    </row>
    <row r="20" spans="1:424" x14ac:dyDescent="0.3">
      <c r="A20" s="11" t="s">
        <v>12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5">
        <v>0.191</v>
      </c>
      <c r="AB20" s="25">
        <v>0.33800000000000002</v>
      </c>
      <c r="AC20" s="25">
        <v>3.06</v>
      </c>
      <c r="AD20" s="25">
        <v>2.97</v>
      </c>
      <c r="AE20" s="25">
        <v>1.657</v>
      </c>
      <c r="AF20" s="25">
        <v>0.88700000000000001</v>
      </c>
      <c r="AG20" s="25">
        <v>0.871</v>
      </c>
      <c r="AH20" s="25">
        <v>0.91700000000000004</v>
      </c>
      <c r="AI20" s="25">
        <v>1.3779999999999999</v>
      </c>
      <c r="AJ20" s="25">
        <v>0.59099999999999997</v>
      </c>
      <c r="AK20" s="25">
        <v>0.67</v>
      </c>
      <c r="AL20" s="25">
        <v>0.47899999999999998</v>
      </c>
      <c r="AM20" s="25">
        <v>0.29599999999999999</v>
      </c>
      <c r="AN20" s="25">
        <v>1.6020000000000001</v>
      </c>
      <c r="AO20" s="25">
        <v>2.5590000000000002</v>
      </c>
      <c r="AP20" s="25">
        <v>4.3789999999999996</v>
      </c>
      <c r="AQ20" s="25">
        <v>3.7480000000000002</v>
      </c>
      <c r="AR20" s="25">
        <v>2.8780000000000001</v>
      </c>
      <c r="AS20" s="25">
        <v>2.3570000000000002</v>
      </c>
      <c r="AT20" s="25">
        <v>0.374</v>
      </c>
      <c r="AU20" s="25">
        <v>0.47200000000000003</v>
      </c>
      <c r="AV20" s="25">
        <v>0.438</v>
      </c>
      <c r="AW20" s="25">
        <v>0.63100000000000001</v>
      </c>
      <c r="AX20" s="25">
        <v>0.41499999999999998</v>
      </c>
      <c r="AY20" s="25">
        <v>0.38900000000000001</v>
      </c>
      <c r="AZ20" s="25">
        <v>0.56400000000000006</v>
      </c>
      <c r="BA20" s="25">
        <v>1.133</v>
      </c>
      <c r="BB20" s="25">
        <v>0.224</v>
      </c>
      <c r="BC20" s="25">
        <v>0.53200000000000003</v>
      </c>
      <c r="BD20" s="25">
        <v>0.90700000000000003</v>
      </c>
      <c r="BE20" s="25">
        <v>0.22900000000000001</v>
      </c>
      <c r="BF20" s="25">
        <v>0.34800000000000003</v>
      </c>
      <c r="BG20" s="25">
        <v>1.335</v>
      </c>
      <c r="BH20" s="25">
        <v>1.633</v>
      </c>
      <c r="BI20" s="25">
        <v>1.0329999999999999</v>
      </c>
      <c r="BJ20" s="25">
        <v>1.101</v>
      </c>
      <c r="BK20" s="25">
        <v>1.944</v>
      </c>
      <c r="BL20" s="25">
        <v>1.5669999999999999</v>
      </c>
      <c r="BM20" s="25">
        <v>1.339</v>
      </c>
      <c r="BN20" s="25">
        <v>0.73599999999999999</v>
      </c>
      <c r="BO20" s="25">
        <v>1.163</v>
      </c>
      <c r="BP20" s="25">
        <v>0.79100000000000004</v>
      </c>
      <c r="BQ20" s="25">
        <v>0.41</v>
      </c>
      <c r="BR20" s="25">
        <v>0.72199999999999998</v>
      </c>
      <c r="BS20" s="25">
        <v>1.6990000000000001</v>
      </c>
      <c r="BT20" s="25">
        <v>3.2759999999999998</v>
      </c>
      <c r="BU20" s="25">
        <v>1.173</v>
      </c>
      <c r="BV20" s="25">
        <v>1.706</v>
      </c>
      <c r="BW20" s="25">
        <v>1.212</v>
      </c>
      <c r="BX20" s="25">
        <v>0.35299999999999998</v>
      </c>
      <c r="BY20" s="25">
        <v>0.63500000000000001</v>
      </c>
      <c r="BZ20" s="25">
        <v>9.9310999999999997E-2</v>
      </c>
      <c r="CA20" s="25">
        <v>0.17069999999999999</v>
      </c>
      <c r="CB20" s="25">
        <v>0.11700000000000001</v>
      </c>
      <c r="CC20" s="25">
        <v>0.26800000000000002</v>
      </c>
      <c r="CD20" s="25">
        <v>1.107</v>
      </c>
      <c r="CE20" s="25">
        <v>0.90600000000000003</v>
      </c>
      <c r="CF20" s="25">
        <v>1.0669999999999999</v>
      </c>
      <c r="CG20" s="25">
        <v>0.71499999999999997</v>
      </c>
      <c r="CH20" s="25">
        <v>1.43</v>
      </c>
      <c r="CI20" s="25">
        <v>0.64100000000000001</v>
      </c>
      <c r="CJ20" s="25">
        <v>0.22</v>
      </c>
      <c r="CK20" s="25">
        <v>0.49099999999999999</v>
      </c>
      <c r="CL20" s="25">
        <v>0.78100000000000003</v>
      </c>
      <c r="CM20" s="25">
        <v>0.77500000000000002</v>
      </c>
      <c r="CN20" s="25">
        <v>0.80900000000000005</v>
      </c>
      <c r="CO20" s="25">
        <v>0.90400000000000003</v>
      </c>
      <c r="CP20" s="25">
        <v>0.16300000000000001</v>
      </c>
      <c r="CQ20" s="25">
        <v>0.54300000000000004</v>
      </c>
      <c r="CR20" s="25">
        <v>0.28300000000000003</v>
      </c>
      <c r="CS20" s="25">
        <v>0.16800000000000001</v>
      </c>
      <c r="CT20" s="25">
        <v>7.0000000000000007E-2</v>
      </c>
      <c r="CU20" s="25">
        <v>0.22600000000000001</v>
      </c>
      <c r="CV20" s="25">
        <v>0.92600000000000005</v>
      </c>
      <c r="CW20" s="25">
        <v>1.0170000000000001</v>
      </c>
      <c r="CX20" s="25">
        <v>2.3E-2</v>
      </c>
      <c r="CY20" s="25">
        <v>3.7999999999999999E-2</v>
      </c>
      <c r="CZ20" s="25">
        <v>0.3</v>
      </c>
      <c r="DA20" s="25">
        <v>9.8000000000000004E-2</v>
      </c>
      <c r="DB20" s="25">
        <v>5.1000000000000004E-2</v>
      </c>
      <c r="DC20" s="25">
        <v>0.193</v>
      </c>
      <c r="DD20" s="25">
        <v>0.56100000000000005</v>
      </c>
      <c r="DE20" s="25">
        <v>5.1000000000000004E-2</v>
      </c>
      <c r="DF20" s="25">
        <v>0.52600000000000002</v>
      </c>
      <c r="DG20" s="25">
        <v>0.433</v>
      </c>
      <c r="DH20" s="25">
        <v>7.0000000000000007E-2</v>
      </c>
      <c r="DI20" s="25">
        <v>6.0000000000000001E-3</v>
      </c>
      <c r="DJ20" s="25">
        <v>0.20400000000000001</v>
      </c>
      <c r="DK20" s="25">
        <v>8.8999999999999996E-2</v>
      </c>
      <c r="DL20" s="25">
        <v>4.0000000000000001E-3</v>
      </c>
      <c r="DM20" s="25">
        <v>0.66700000000000004</v>
      </c>
      <c r="DN20" s="25">
        <v>1.4179999999999999</v>
      </c>
      <c r="DO20" s="25">
        <v>0.51300000000000001</v>
      </c>
      <c r="DP20" s="25">
        <v>0.45700000000000002</v>
      </c>
      <c r="DQ20" s="25">
        <v>1.35</v>
      </c>
      <c r="DR20" s="25">
        <v>0.92300000000000004</v>
      </c>
      <c r="DS20" s="25">
        <v>0.28999999999999998</v>
      </c>
      <c r="DT20" s="25">
        <v>1.7609999999999999</v>
      </c>
      <c r="DU20" s="25">
        <v>1.0269999999999999</v>
      </c>
      <c r="DV20" s="25">
        <v>0.40699999999999997</v>
      </c>
      <c r="DW20" s="25">
        <v>0.80900000000000005</v>
      </c>
      <c r="DX20" s="25">
        <v>1.264</v>
      </c>
      <c r="DY20" s="25">
        <v>1.3340000000000001</v>
      </c>
      <c r="DZ20" s="25">
        <v>2.0499999999999998</v>
      </c>
      <c r="EA20" s="25">
        <v>1.5489999999999999</v>
      </c>
      <c r="EB20" s="25">
        <v>1.3180000000000001</v>
      </c>
      <c r="EC20" s="25">
        <v>0.61799999999999999</v>
      </c>
      <c r="ED20" s="25">
        <v>0.64100000000000001</v>
      </c>
      <c r="EE20" s="25">
        <v>0.73099999999999998</v>
      </c>
      <c r="EF20" s="25">
        <v>0.622</v>
      </c>
      <c r="EG20" s="25">
        <v>0.60499999999999998</v>
      </c>
      <c r="EH20" s="25">
        <v>1.0029999999999999</v>
      </c>
      <c r="EI20" s="25">
        <v>0.439</v>
      </c>
      <c r="EJ20" s="25">
        <v>0.65800000000000003</v>
      </c>
      <c r="EK20" s="25">
        <v>0.65700000000000003</v>
      </c>
      <c r="EL20" s="25">
        <v>0.53500000000000003</v>
      </c>
      <c r="EM20" s="25">
        <v>0.77600000000000002</v>
      </c>
      <c r="EN20" s="25">
        <v>0.45900000000000002</v>
      </c>
      <c r="EO20" s="25">
        <v>1.206</v>
      </c>
      <c r="EP20" s="25">
        <v>0.47199999999999998</v>
      </c>
      <c r="EQ20" s="25">
        <v>0.58499999999999996</v>
      </c>
      <c r="ER20" s="25">
        <v>2.02</v>
      </c>
      <c r="ES20" s="25">
        <v>2.16</v>
      </c>
      <c r="ET20" s="25">
        <v>2.21</v>
      </c>
      <c r="EU20" s="25">
        <v>0.86599999999999999</v>
      </c>
      <c r="EV20" s="25">
        <v>1.0329999999999999</v>
      </c>
      <c r="EW20" s="25">
        <v>1.5049999999999999</v>
      </c>
      <c r="EX20" s="25">
        <v>2.2120000000000002</v>
      </c>
      <c r="EY20" s="25">
        <v>2.8980000000000001</v>
      </c>
      <c r="EZ20" s="25">
        <v>1.1299999999999999</v>
      </c>
      <c r="FA20" s="25">
        <v>1.087</v>
      </c>
      <c r="FB20" s="25">
        <v>1.0529999999999999</v>
      </c>
      <c r="FC20" s="25">
        <v>1.32</v>
      </c>
      <c r="FD20" s="25">
        <v>1.3009999999999999</v>
      </c>
      <c r="FE20" s="25">
        <v>1.395</v>
      </c>
      <c r="FF20" s="25">
        <v>1.2749999999999999</v>
      </c>
      <c r="FG20" s="25">
        <v>0.24099999999999999</v>
      </c>
      <c r="FH20" s="25">
        <v>0.56299999999999994</v>
      </c>
      <c r="FI20" s="25">
        <v>1.4441505010065556</v>
      </c>
      <c r="FJ20" s="25">
        <v>0.99895974293204559</v>
      </c>
      <c r="FK20" s="25">
        <v>0.34108133772006888</v>
      </c>
      <c r="FL20" s="25">
        <v>0.97118721670547503</v>
      </c>
      <c r="FM20" s="25">
        <v>0.86795611918316928</v>
      </c>
      <c r="FN20" s="25">
        <v>0.99829004785101116</v>
      </c>
      <c r="FO20" s="25">
        <v>0.94210868075701204</v>
      </c>
      <c r="FP20" s="25">
        <v>1.0877996981834017</v>
      </c>
      <c r="FQ20" s="25">
        <v>2.4375607457593134</v>
      </c>
      <c r="FR20" s="25">
        <v>3.8898665055564083</v>
      </c>
      <c r="FS20" s="25">
        <v>3.1074185564395118</v>
      </c>
      <c r="FT20" s="25">
        <v>2.3886208479060311</v>
      </c>
      <c r="FU20" s="25">
        <v>1.7829999999999999</v>
      </c>
      <c r="FV20" s="25">
        <v>1.879</v>
      </c>
      <c r="FW20" s="25">
        <v>2.8490000000000002</v>
      </c>
      <c r="FX20" s="25">
        <v>1.677</v>
      </c>
      <c r="FY20" s="25">
        <v>1.8879999999999999</v>
      </c>
      <c r="FZ20" s="25">
        <v>1.375</v>
      </c>
      <c r="GA20" s="25">
        <v>2.879</v>
      </c>
      <c r="GB20" s="25">
        <v>3.0470000000000002</v>
      </c>
      <c r="GC20" s="25">
        <v>2.931</v>
      </c>
      <c r="GD20" s="25">
        <v>1.198</v>
      </c>
      <c r="GE20" s="25">
        <v>1.093</v>
      </c>
      <c r="GF20" s="25">
        <v>1.6180000000000001</v>
      </c>
      <c r="GG20" s="25">
        <v>1.4319999999999999</v>
      </c>
      <c r="GH20" s="25">
        <v>2.0289999999999999</v>
      </c>
      <c r="GI20" s="25">
        <v>3.9159999999999999</v>
      </c>
      <c r="GJ20" s="25">
        <v>2.839</v>
      </c>
      <c r="GK20" s="25">
        <v>2.7320000000000002</v>
      </c>
      <c r="GL20" s="25">
        <v>2.2240000000000002</v>
      </c>
      <c r="GM20" s="25">
        <v>1.5720000000000001</v>
      </c>
      <c r="GN20" s="25">
        <v>1.0569999999999999</v>
      </c>
      <c r="GO20" s="25">
        <v>0.55400000000000005</v>
      </c>
      <c r="GP20" s="25">
        <v>1.4610000000000001</v>
      </c>
      <c r="GQ20" s="25">
        <v>1.9550000000000001</v>
      </c>
      <c r="GR20" s="25">
        <v>2.242</v>
      </c>
      <c r="GS20" s="25">
        <v>2.169</v>
      </c>
      <c r="GT20" s="25">
        <v>0.61699999999999999</v>
      </c>
      <c r="GU20" s="25">
        <v>1.2709999999999999</v>
      </c>
      <c r="GV20" s="25">
        <v>1.216</v>
      </c>
      <c r="GW20" s="25">
        <v>2.3809999999999998</v>
      </c>
      <c r="GX20" s="25">
        <v>1.466</v>
      </c>
      <c r="GY20" s="25">
        <v>1.7889999999999999</v>
      </c>
      <c r="GZ20" s="25">
        <v>2.052</v>
      </c>
      <c r="HA20" s="25">
        <v>1.762</v>
      </c>
      <c r="HB20" s="25">
        <v>1.044</v>
      </c>
      <c r="HC20" s="25">
        <v>1.294</v>
      </c>
      <c r="HD20" s="25">
        <v>1.0609999999999999</v>
      </c>
      <c r="HE20" s="25">
        <v>3.3340000000000001</v>
      </c>
      <c r="HF20" s="25">
        <v>3.8260000000000001</v>
      </c>
      <c r="HG20" s="25">
        <v>3.5009999999999999</v>
      </c>
      <c r="HH20" s="25">
        <v>2.5720000000000001</v>
      </c>
      <c r="HI20" s="25">
        <v>3.1259999999999999</v>
      </c>
      <c r="HJ20" s="25">
        <v>2.1520000000000001</v>
      </c>
      <c r="HK20" s="25">
        <v>0.76800000000000002</v>
      </c>
      <c r="HL20" s="25">
        <v>0.69499999999999995</v>
      </c>
      <c r="HM20" s="25">
        <v>0.92400000000000004</v>
      </c>
      <c r="HN20" s="25">
        <v>1.1200000000000001</v>
      </c>
      <c r="HO20" s="25">
        <v>1.3620000000000001</v>
      </c>
      <c r="HP20" s="25">
        <v>3.1560000000000001</v>
      </c>
      <c r="HQ20" s="25">
        <v>2.9809999999999999</v>
      </c>
      <c r="HR20" s="25">
        <v>2.0939999999999999</v>
      </c>
      <c r="HS20" s="25">
        <v>3.444</v>
      </c>
      <c r="HT20" s="25">
        <v>2.4590000000000001</v>
      </c>
      <c r="HU20" s="25">
        <v>4.8470000000000004</v>
      </c>
      <c r="HV20" s="25">
        <v>3.9649999999999999</v>
      </c>
      <c r="HW20" s="25">
        <v>3.22</v>
      </c>
      <c r="HX20" s="25">
        <v>1.9419999999999999</v>
      </c>
      <c r="HY20" s="25">
        <v>2.0640000000000001</v>
      </c>
      <c r="HZ20" s="25">
        <v>3.0230000000000001</v>
      </c>
      <c r="IA20" s="25">
        <v>3.0960000000000001</v>
      </c>
      <c r="IB20" s="25">
        <v>2.2829999999999999</v>
      </c>
      <c r="IC20" s="25">
        <v>1.7010000000000001</v>
      </c>
      <c r="ID20" s="25">
        <v>1.788</v>
      </c>
      <c r="IE20" s="25">
        <v>1.6189309999999999</v>
      </c>
      <c r="IF20" s="25">
        <v>1.256</v>
      </c>
      <c r="IG20" s="25">
        <v>2.4263889999999999</v>
      </c>
      <c r="IH20" s="25">
        <v>1.176164</v>
      </c>
      <c r="II20" s="25">
        <v>2.970399</v>
      </c>
      <c r="IJ20" s="25">
        <v>5.6183434799999601</v>
      </c>
      <c r="IK20" s="25">
        <v>3.7426719400000601</v>
      </c>
      <c r="IL20" s="25">
        <v>2.8598796399999902</v>
      </c>
      <c r="IM20" s="25">
        <v>1.2515464599999999</v>
      </c>
      <c r="IN20" s="25">
        <v>0.93092370000000202</v>
      </c>
      <c r="IO20" s="25">
        <v>1.66797284999999</v>
      </c>
      <c r="IP20" s="25">
        <v>5.0291842899999901</v>
      </c>
      <c r="IQ20" s="25">
        <v>8.2599461499999691</v>
      </c>
      <c r="IR20" s="25">
        <v>4.1110253500000002</v>
      </c>
      <c r="IS20" s="25">
        <v>5.3175483100000003</v>
      </c>
      <c r="IT20" s="25">
        <v>5.26726182999999</v>
      </c>
      <c r="IU20" s="25">
        <v>2.9138362400000002</v>
      </c>
      <c r="IV20" s="25">
        <v>4.9804639100000498</v>
      </c>
      <c r="IW20" s="25">
        <v>7.9952578700000601</v>
      </c>
      <c r="IX20" s="25">
        <v>5.0380978300000203</v>
      </c>
      <c r="IY20" s="25">
        <v>5.6718927700000004</v>
      </c>
      <c r="IZ20" s="25">
        <v>2.9109736800000001</v>
      </c>
      <c r="JA20" s="25">
        <v>5.6084194499999898</v>
      </c>
      <c r="JB20" s="25">
        <v>4.7980407700000098</v>
      </c>
      <c r="JC20" s="25">
        <v>3.4352595500000001</v>
      </c>
      <c r="JD20" s="25">
        <v>3.07798313999999</v>
      </c>
      <c r="JE20" s="25">
        <v>4.75714171</v>
      </c>
      <c r="JF20" s="25">
        <v>3.2437386400000001</v>
      </c>
      <c r="JG20" s="25">
        <v>3.0108948499999899</v>
      </c>
      <c r="JH20" s="25">
        <v>7.3314132500000504</v>
      </c>
      <c r="JI20" s="25">
        <v>1.9798955199999899</v>
      </c>
      <c r="JJ20" s="25">
        <v>2.9119920399999999</v>
      </c>
      <c r="JK20" s="25">
        <v>1.32441393</v>
      </c>
      <c r="JL20" s="25">
        <v>0.61094409999999999</v>
      </c>
      <c r="JM20" s="25">
        <v>2.7993666554438401</v>
      </c>
      <c r="JN20" s="25">
        <v>3.63710276255925</v>
      </c>
      <c r="JO20" s="25">
        <v>3.2024138726276199</v>
      </c>
      <c r="JP20" s="25">
        <v>3.3857900857121401</v>
      </c>
      <c r="JQ20" s="25">
        <v>2.4989356359455202</v>
      </c>
      <c r="JR20" s="25">
        <v>3.0479094821466401</v>
      </c>
      <c r="JS20" s="25">
        <v>3.1742320605658199</v>
      </c>
      <c r="JT20" s="25">
        <v>5.1806434400900798</v>
      </c>
      <c r="JU20" s="25">
        <v>5.0139973286909001</v>
      </c>
      <c r="JV20" s="25">
        <v>5.76278648678037</v>
      </c>
      <c r="JW20" s="25">
        <v>6.4475375577689098</v>
      </c>
      <c r="JX20" s="25">
        <v>3.10531284999366</v>
      </c>
      <c r="JY20" s="25">
        <v>4.8225688874449304</v>
      </c>
      <c r="JZ20" s="25">
        <v>4.04543366144188</v>
      </c>
      <c r="KA20" s="25">
        <v>5.0873747596162602</v>
      </c>
      <c r="KB20" s="25">
        <v>6.0217382452847801</v>
      </c>
      <c r="KC20" s="25">
        <v>15.2521242712609</v>
      </c>
      <c r="KD20" s="25">
        <v>10.2770947598343</v>
      </c>
      <c r="KE20" s="25">
        <v>5.1175393359644801</v>
      </c>
      <c r="KF20" s="25">
        <v>11.3718701473578</v>
      </c>
      <c r="KG20" s="25">
        <v>7.9116490764100398</v>
      </c>
      <c r="KH20" s="25">
        <v>7.3091904070729603</v>
      </c>
      <c r="KI20" s="25">
        <v>7.7494141608842799</v>
      </c>
      <c r="KJ20" s="25">
        <v>6.0024224902626804</v>
      </c>
      <c r="KK20" s="25">
        <v>4.0244062737065498</v>
      </c>
      <c r="KL20" s="25">
        <v>10.606167789672201</v>
      </c>
      <c r="KM20" s="25">
        <v>4.5611572264453404</v>
      </c>
      <c r="KN20" s="25">
        <v>3.1778281201732401</v>
      </c>
      <c r="KO20" s="25">
        <v>7.0282437835730898</v>
      </c>
      <c r="KP20" s="25">
        <v>7.1109926576785503</v>
      </c>
      <c r="KQ20" s="25">
        <v>5.7090437358487103</v>
      </c>
      <c r="KR20" s="25">
        <v>6.2361272430683004</v>
      </c>
      <c r="KS20" s="25">
        <v>4.8264193674154496</v>
      </c>
      <c r="KT20" s="25">
        <v>7.1928668079584002</v>
      </c>
      <c r="KU20" s="25">
        <v>5.07724856801849</v>
      </c>
      <c r="KV20" s="25">
        <v>4.6215502285169299</v>
      </c>
      <c r="KW20" s="25">
        <v>5.8044381171220003</v>
      </c>
      <c r="KX20" s="25">
        <v>7.8391819209871603</v>
      </c>
      <c r="KY20" s="25">
        <v>7.2848056441115903</v>
      </c>
      <c r="KZ20" s="25">
        <v>4.2900356829778898</v>
      </c>
      <c r="LA20" s="25">
        <v>11.5881948542877</v>
      </c>
      <c r="LB20" s="25">
        <v>8.0239055753593007</v>
      </c>
      <c r="LC20" s="25">
        <v>12.5604168441245</v>
      </c>
      <c r="LD20" s="25">
        <v>10.128938493336801</v>
      </c>
      <c r="LE20" s="25">
        <v>4.9650479612712601</v>
      </c>
      <c r="LF20" s="25">
        <v>7.0403678541177799</v>
      </c>
      <c r="LG20" s="25">
        <v>7.5890790500128702</v>
      </c>
      <c r="LH20" s="25">
        <v>8.7986058339391207</v>
      </c>
      <c r="LI20" s="25">
        <v>19.553418306646499</v>
      </c>
      <c r="LJ20" s="25">
        <v>12.820447142195601</v>
      </c>
      <c r="LK20" s="25">
        <v>11.3636546413017</v>
      </c>
      <c r="LL20" s="25">
        <v>2.98195552250957</v>
      </c>
      <c r="LM20" s="25">
        <v>15.521289150593899</v>
      </c>
      <c r="LN20" s="25">
        <v>11.484625839006601</v>
      </c>
      <c r="LO20" s="25">
        <v>9.8614844799999108</v>
      </c>
      <c r="LP20" s="25">
        <v>7.9344672999999899</v>
      </c>
      <c r="LQ20" s="25">
        <v>3.90604693</v>
      </c>
      <c r="LR20" s="25">
        <v>4.6803512000000103</v>
      </c>
      <c r="LS20" s="25">
        <v>2.8828058299999899</v>
      </c>
      <c r="LT20" s="25">
        <v>3.8171083700000201</v>
      </c>
      <c r="LU20" s="25">
        <v>5.04371623000001</v>
      </c>
      <c r="LV20" s="25">
        <v>3.8493779599999902</v>
      </c>
      <c r="LW20" s="25">
        <v>5.1752098500000301</v>
      </c>
      <c r="LX20" s="25">
        <v>5.6670084277243404</v>
      </c>
      <c r="LY20" s="25">
        <v>2.6150150299999999</v>
      </c>
      <c r="LZ20" s="25">
        <v>4.2230152200000104</v>
      </c>
      <c r="MA20" s="25">
        <v>5.3305124500000396</v>
      </c>
      <c r="MB20" s="25">
        <v>12.951146410000201</v>
      </c>
      <c r="MC20" s="25">
        <v>10.665890259999999</v>
      </c>
      <c r="MD20" s="25">
        <v>8.7563476300000502</v>
      </c>
      <c r="ME20" s="25">
        <v>8.5905471199999699</v>
      </c>
      <c r="MF20" s="25">
        <v>5.2048959030878503</v>
      </c>
      <c r="MG20" s="25">
        <v>15.070856840000101</v>
      </c>
      <c r="MH20" s="25">
        <v>10.9399464652973</v>
      </c>
      <c r="MI20" s="25">
        <v>7.7626312419567096</v>
      </c>
      <c r="MJ20" s="25">
        <v>6.1794234458169397</v>
      </c>
      <c r="MK20" s="25">
        <v>3.54649844396728</v>
      </c>
      <c r="ML20" s="25">
        <v>5.9541460399999497</v>
      </c>
      <c r="MM20" s="25">
        <v>7.4741595099999696</v>
      </c>
      <c r="MN20" s="25">
        <v>11.4942885295004</v>
      </c>
      <c r="MO20" s="25">
        <v>9.6468195999999793</v>
      </c>
      <c r="MP20" s="25">
        <v>6.2288947699999602</v>
      </c>
      <c r="MQ20" s="25">
        <v>5.1533367300000004</v>
      </c>
      <c r="MR20" s="25">
        <v>2.9559724100000002</v>
      </c>
      <c r="MS20" s="25">
        <v>7.0940077800000401</v>
      </c>
      <c r="MT20" s="25">
        <v>9.6461438499999197</v>
      </c>
      <c r="MU20" s="25">
        <v>5.3750981199999996</v>
      </c>
      <c r="MV20" s="25">
        <v>3.0634774200000199</v>
      </c>
      <c r="MW20" s="25">
        <v>7.9688491838084401</v>
      </c>
      <c r="MX20" s="25">
        <v>3.5422592593007001</v>
      </c>
      <c r="MY20" s="25">
        <v>2.9062267887092501</v>
      </c>
      <c r="MZ20" s="25">
        <v>2.6783975327059899</v>
      </c>
      <c r="NA20" s="25">
        <v>3.34738827636806</v>
      </c>
      <c r="NB20" s="25">
        <v>1.7853853498000301</v>
      </c>
      <c r="NC20" s="25">
        <v>1.87084147999046</v>
      </c>
      <c r="ND20" s="25">
        <v>3.37299218157654</v>
      </c>
      <c r="NE20" s="25">
        <v>6.7633796715135599</v>
      </c>
      <c r="NF20" s="25">
        <v>5.35612011665045</v>
      </c>
      <c r="NG20" s="25">
        <v>5.8308863199999896</v>
      </c>
      <c r="NH20" s="25">
        <v>4.6980302465665504</v>
      </c>
      <c r="NI20" s="25">
        <v>5.75228207303239</v>
      </c>
      <c r="NJ20" s="25">
        <v>4.5180671299630104</v>
      </c>
      <c r="NK20" s="25">
        <v>7.2370781908163204</v>
      </c>
      <c r="NL20" s="25">
        <v>11.019269999695201</v>
      </c>
      <c r="NM20" s="25">
        <v>5.8718593712467504</v>
      </c>
      <c r="NN20" s="25">
        <v>6.2885033968677098</v>
      </c>
      <c r="NO20" s="25">
        <v>4.3441951949961997</v>
      </c>
      <c r="NP20" s="25">
        <v>20.478271341411801</v>
      </c>
      <c r="NQ20" s="25">
        <v>27.636420720000199</v>
      </c>
      <c r="NR20" s="25">
        <v>21.859654390000099</v>
      </c>
      <c r="NS20" s="25">
        <v>17.6568129999999</v>
      </c>
      <c r="NT20" s="25">
        <v>13.654984480000101</v>
      </c>
      <c r="NU20" s="25">
        <v>14.487146159999901</v>
      </c>
      <c r="NV20" s="25">
        <v>10.244217219999999</v>
      </c>
      <c r="NW20" s="25">
        <v>14.9851386900002</v>
      </c>
      <c r="NX20" s="25">
        <v>20.752891290000001</v>
      </c>
      <c r="NY20" s="25">
        <v>14.8331307799999</v>
      </c>
      <c r="NZ20" s="25">
        <v>17.29940642</v>
      </c>
      <c r="OA20" s="25">
        <v>14.30146465</v>
      </c>
      <c r="OB20" s="25">
        <v>16.748758900000102</v>
      </c>
      <c r="OC20" s="25">
        <v>22.202734553017699</v>
      </c>
      <c r="OD20" s="25">
        <v>16.890583243532081</v>
      </c>
      <c r="OE20" s="25">
        <v>6.5294107966719501</v>
      </c>
      <c r="OF20" s="25">
        <v>5.07538405499609</v>
      </c>
      <c r="OG20" s="25">
        <v>4.5520348286189503</v>
      </c>
      <c r="OH20" s="25">
        <v>7.6623436250615402</v>
      </c>
      <c r="OI20" s="25">
        <v>7.6295925552475898</v>
      </c>
      <c r="OJ20" s="25">
        <v>9.7920798076272</v>
      </c>
      <c r="OK20" s="25">
        <v>9.7244398834150001</v>
      </c>
      <c r="OL20" s="25">
        <v>10.4762682727587</v>
      </c>
      <c r="OM20" s="25">
        <v>5.9195379417150198</v>
      </c>
      <c r="ON20" s="25">
        <v>8.56749070316949</v>
      </c>
      <c r="OO20" s="25">
        <v>12.084485852621066</v>
      </c>
      <c r="OP20" s="25">
        <v>5.9836339173253625</v>
      </c>
      <c r="OQ20" s="25">
        <v>8.3404646969569676</v>
      </c>
      <c r="OR20" s="25">
        <v>9.3451564403866989</v>
      </c>
      <c r="OS20" s="25">
        <v>7.9893942339025772</v>
      </c>
      <c r="OT20" s="25">
        <v>5.6905603645885723</v>
      </c>
      <c r="OU20" s="25">
        <v>4.7995132273208707</v>
      </c>
      <c r="OV20" s="25">
        <v>11.139205145098089</v>
      </c>
      <c r="OW20" s="25">
        <v>7.112767318601164</v>
      </c>
      <c r="OX20" s="25">
        <v>4.7360818811011409</v>
      </c>
      <c r="OY20" s="25">
        <v>5.7560938938600197</v>
      </c>
      <c r="OZ20" s="25">
        <v>5.1864433135770041</v>
      </c>
      <c r="PA20" s="25">
        <v>7.9080537402421696</v>
      </c>
      <c r="PB20" s="25">
        <v>10.00576462607078</v>
      </c>
      <c r="PC20" s="25">
        <v>7.299617250186258</v>
      </c>
      <c r="PD20" s="25">
        <v>7.5457361307366391</v>
      </c>
      <c r="PE20" s="25">
        <v>7.4034506999999978</v>
      </c>
      <c r="PF20" s="25">
        <v>8.1815334617470921</v>
      </c>
      <c r="PG20" s="25">
        <v>11.677799455550124</v>
      </c>
      <c r="PH20" s="25">
        <v>13.302435715546773</v>
      </c>
    </row>
    <row r="21" spans="1:424" x14ac:dyDescent="0.3">
      <c r="A21" s="11" t="s">
        <v>13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5">
        <v>1.286</v>
      </c>
      <c r="AB21" s="25">
        <v>1.532</v>
      </c>
      <c r="AC21" s="25">
        <v>1.0149999999999999</v>
      </c>
      <c r="AD21" s="25">
        <v>1.202</v>
      </c>
      <c r="AE21" s="25">
        <v>0.48599999999999999</v>
      </c>
      <c r="AF21" s="25">
        <v>1.0979999999999999</v>
      </c>
      <c r="AG21" s="25">
        <v>1.2609999999999999</v>
      </c>
      <c r="AH21" s="25">
        <v>1.2149999999999999</v>
      </c>
      <c r="AI21" s="25">
        <v>0.59500000000000008</v>
      </c>
      <c r="AJ21" s="25">
        <v>0.17299999999999999</v>
      </c>
      <c r="AK21" s="25">
        <v>9.8000000000000004E-2</v>
      </c>
      <c r="AL21" s="25">
        <v>0.50600000000000001</v>
      </c>
      <c r="AM21" s="25">
        <v>7.8E-2</v>
      </c>
      <c r="AN21" s="25">
        <v>0.58899999999999997</v>
      </c>
      <c r="AO21" s="25">
        <v>3.0369999999999999</v>
      </c>
      <c r="AP21" s="25">
        <v>3.0760000000000001</v>
      </c>
      <c r="AQ21" s="25">
        <v>1.125</v>
      </c>
      <c r="AR21" s="25">
        <v>0.88800000000000001</v>
      </c>
      <c r="AS21" s="25">
        <v>0.86199999999999999</v>
      </c>
      <c r="AT21" s="25">
        <v>0.53100000000000003</v>
      </c>
      <c r="AU21" s="25">
        <v>0.98099999999999998</v>
      </c>
      <c r="AV21" s="25">
        <v>0.35100000000000003</v>
      </c>
      <c r="AW21" s="25">
        <v>0.18</v>
      </c>
      <c r="AX21" s="25">
        <v>0</v>
      </c>
      <c r="AY21" s="25">
        <v>0.13600000000000001</v>
      </c>
      <c r="AZ21" s="25">
        <v>1.0090000000000001</v>
      </c>
      <c r="BA21" s="25">
        <v>1.133</v>
      </c>
      <c r="BB21" s="25">
        <v>0.06</v>
      </c>
      <c r="BC21" s="25">
        <v>0.313</v>
      </c>
      <c r="BD21" s="25">
        <v>0.58299999999999996</v>
      </c>
      <c r="BE21" s="25">
        <v>3.7999999999999999E-2</v>
      </c>
      <c r="BF21" s="25">
        <v>0.46200000000000002</v>
      </c>
      <c r="BG21" s="25">
        <v>1.0920000000000001</v>
      </c>
      <c r="BH21" s="25">
        <v>1.556</v>
      </c>
      <c r="BI21" s="25">
        <v>0.47300000000000003</v>
      </c>
      <c r="BJ21" s="25">
        <v>0.621</v>
      </c>
      <c r="BK21" s="25">
        <v>2E-3</v>
      </c>
      <c r="BL21" s="25">
        <v>7.9000000000000001E-2</v>
      </c>
      <c r="BM21" s="25">
        <v>0.11600000000000001</v>
      </c>
      <c r="BN21" s="25">
        <v>9.1999999999999998E-2</v>
      </c>
      <c r="BO21" s="25">
        <v>0.11700000000000001</v>
      </c>
      <c r="BP21" s="25">
        <v>0.77400000000000002</v>
      </c>
      <c r="BQ21" s="25">
        <v>1.2070000000000001</v>
      </c>
      <c r="BR21" s="25">
        <v>1.5529999999999999</v>
      </c>
      <c r="BS21" s="25">
        <v>0.84799999999999998</v>
      </c>
      <c r="BT21" s="25">
        <v>0.28100000000000003</v>
      </c>
      <c r="BU21" s="25">
        <v>0.308</v>
      </c>
      <c r="BV21" s="25">
        <v>0.6</v>
      </c>
      <c r="BW21" s="25">
        <v>0.45900000000000002</v>
      </c>
      <c r="BX21" s="25">
        <v>0.42199999999999999</v>
      </c>
      <c r="BY21" s="25">
        <v>0.14899999999999999</v>
      </c>
      <c r="BZ21" s="25">
        <v>9.3392000000000003E-2</v>
      </c>
      <c r="CA21" s="25">
        <v>0.27979999999999999</v>
      </c>
      <c r="CB21" s="25">
        <v>0.16370000000000001</v>
      </c>
      <c r="CC21" s="25">
        <v>3.3000000000000002E-2</v>
      </c>
      <c r="CD21" s="25">
        <v>5.3000000000000005E-2</v>
      </c>
      <c r="CE21" s="25">
        <v>6.2E-2</v>
      </c>
      <c r="CF21" s="25">
        <v>7.0000000000000001E-3</v>
      </c>
      <c r="CG21" s="25">
        <v>0.42299999999999999</v>
      </c>
      <c r="CH21" s="25">
        <v>0.05</v>
      </c>
      <c r="CI21" s="25">
        <v>0.18099999999999999</v>
      </c>
      <c r="CJ21" s="25">
        <v>3.2000000000000001E-2</v>
      </c>
      <c r="CK21" s="25">
        <v>0.39800000000000002</v>
      </c>
      <c r="CL21" s="25">
        <v>0.32600000000000001</v>
      </c>
      <c r="CM21" s="25">
        <v>0.39200000000000002</v>
      </c>
      <c r="CN21" s="25">
        <v>0.311</v>
      </c>
      <c r="CO21" s="25">
        <v>0.77700000000000002</v>
      </c>
      <c r="CP21" s="25">
        <v>0.57699999999999996</v>
      </c>
      <c r="CQ21" s="25">
        <v>0.98699999999999999</v>
      </c>
      <c r="CR21" s="25">
        <v>0.10300000000000001</v>
      </c>
      <c r="CS21" s="25">
        <v>0.36199999999999999</v>
      </c>
      <c r="CT21" s="25">
        <v>0.14200000000000002</v>
      </c>
      <c r="CU21" s="25">
        <v>0.32100000000000001</v>
      </c>
      <c r="CV21" s="25">
        <v>4.7E-2</v>
      </c>
      <c r="CW21" s="25">
        <v>4.3999999999999997E-2</v>
      </c>
      <c r="CX21" s="25">
        <v>2.8000000000000001E-2</v>
      </c>
      <c r="CY21" s="25">
        <v>2.2919999999999998</v>
      </c>
      <c r="CZ21" s="25">
        <v>0.223</v>
      </c>
      <c r="DA21" s="25">
        <v>0.51</v>
      </c>
      <c r="DB21" s="25">
        <v>0.191</v>
      </c>
      <c r="DC21" s="25">
        <v>0.54800000000000004</v>
      </c>
      <c r="DD21" s="25">
        <v>2.3E-2</v>
      </c>
      <c r="DE21" s="25">
        <v>0.16400000000000001</v>
      </c>
      <c r="DF21" s="25">
        <v>0.42699999999999999</v>
      </c>
      <c r="DG21" s="25">
        <v>0.318</v>
      </c>
      <c r="DH21" s="25">
        <v>0.23499999999999999</v>
      </c>
      <c r="DI21" s="25">
        <v>0.19900000000000001</v>
      </c>
      <c r="DJ21" s="25">
        <v>0.11900000000000001</v>
      </c>
      <c r="DK21" s="25">
        <v>0.17</v>
      </c>
      <c r="DL21" s="25">
        <v>9.7000000000000003E-2</v>
      </c>
      <c r="DM21" s="25">
        <v>0.25900000000000001</v>
      </c>
      <c r="DN21" s="25">
        <v>0.11899999999999999</v>
      </c>
      <c r="DO21" s="25">
        <v>3.1E-2</v>
      </c>
      <c r="DP21" s="25">
        <v>0.17299999999999999</v>
      </c>
      <c r="DQ21" s="25">
        <v>0.2</v>
      </c>
      <c r="DR21" s="25">
        <v>0.121</v>
      </c>
      <c r="DS21" s="25">
        <v>0.104</v>
      </c>
      <c r="DT21" s="25">
        <v>0.123</v>
      </c>
      <c r="DU21" s="25">
        <v>5.3999999999999999E-2</v>
      </c>
      <c r="DV21" s="25">
        <v>1.9E-2</v>
      </c>
      <c r="DW21" s="25">
        <v>0.11</v>
      </c>
      <c r="DX21" s="25">
        <v>0.29399999999999998</v>
      </c>
      <c r="DY21" s="25">
        <v>0.17</v>
      </c>
      <c r="DZ21" s="25">
        <v>0.15</v>
      </c>
      <c r="EA21" s="25">
        <v>8.1000000000000003E-2</v>
      </c>
      <c r="EB21" s="25">
        <v>9.7000000000000003E-2</v>
      </c>
      <c r="EC21" s="25">
        <v>6.6000000000000003E-2</v>
      </c>
      <c r="ED21" s="25">
        <v>0.18099999999999999</v>
      </c>
      <c r="EE21" s="25">
        <v>0.06</v>
      </c>
      <c r="EF21" s="25">
        <v>0.42899999999999999</v>
      </c>
      <c r="EG21" s="25">
        <v>0.23100000000000001</v>
      </c>
      <c r="EH21" s="25">
        <v>0.216</v>
      </c>
      <c r="EI21" s="25">
        <v>0.252</v>
      </c>
      <c r="EJ21" s="25">
        <v>0.57699999999999996</v>
      </c>
      <c r="EK21" s="25">
        <v>0.502</v>
      </c>
      <c r="EL21" s="25">
        <v>0.22600000000000001</v>
      </c>
      <c r="EM21" s="25">
        <v>0.114</v>
      </c>
      <c r="EN21" s="25">
        <v>2.5950000000000002</v>
      </c>
      <c r="EO21" s="25">
        <v>0.13700000000000001</v>
      </c>
      <c r="EP21" s="25">
        <v>0.152</v>
      </c>
      <c r="EQ21" s="25">
        <v>0.23899999999999999</v>
      </c>
      <c r="ER21" s="25">
        <v>0.252</v>
      </c>
      <c r="ES21" s="25">
        <v>0.27700000000000002</v>
      </c>
      <c r="ET21" s="25">
        <v>0.27500000000000002</v>
      </c>
      <c r="EU21" s="25">
        <v>0.51200000000000001</v>
      </c>
      <c r="EV21" s="25">
        <v>0.38200000000000001</v>
      </c>
      <c r="EW21" s="25">
        <v>0.34</v>
      </c>
      <c r="EX21" s="25">
        <v>0.65700000000000003</v>
      </c>
      <c r="EY21" s="25">
        <v>0.53700000000000003</v>
      </c>
      <c r="EZ21" s="25">
        <v>0.66400000000000003</v>
      </c>
      <c r="FA21" s="25">
        <v>0.28199999999999997</v>
      </c>
      <c r="FB21" s="25">
        <v>0.44900000000000001</v>
      </c>
      <c r="FC21" s="25">
        <v>0.30499999999999999</v>
      </c>
      <c r="FD21" s="25">
        <v>0.38400000000000001</v>
      </c>
      <c r="FE21" s="25">
        <v>0.45100000000000001</v>
      </c>
      <c r="FF21" s="25">
        <v>0.25700000000000001</v>
      </c>
      <c r="FG21" s="25">
        <v>2.7E-2</v>
      </c>
      <c r="FH21" s="25">
        <v>0.26300000000000001</v>
      </c>
      <c r="FI21" s="25">
        <v>0.67233727331660331</v>
      </c>
      <c r="FJ21" s="25">
        <v>0.27758280397378882</v>
      </c>
      <c r="FK21" s="25">
        <v>9.8326886898058893E-2</v>
      </c>
      <c r="FL21" s="25">
        <v>0.28282245848941229</v>
      </c>
      <c r="FM21" s="25">
        <v>0.67030172408031785</v>
      </c>
      <c r="FN21" s="25">
        <v>0.566709085881555</v>
      </c>
      <c r="FO21" s="25">
        <v>0.98384879753793519</v>
      </c>
      <c r="FP21" s="25">
        <v>0.83005174412970628</v>
      </c>
      <c r="FQ21" s="25">
        <v>0.52200239339573151</v>
      </c>
      <c r="FR21" s="25">
        <v>0.46749780793354301</v>
      </c>
      <c r="FS21" s="25">
        <v>0.84117477385960759</v>
      </c>
      <c r="FT21" s="25">
        <v>0.72934425050374097</v>
      </c>
      <c r="FU21" s="25">
        <v>0.51800000000000002</v>
      </c>
      <c r="FV21" s="25">
        <v>0.42699999999999999</v>
      </c>
      <c r="FW21" s="25">
        <v>0.81200000000000006</v>
      </c>
      <c r="FX21" s="25">
        <v>0.70199999999999996</v>
      </c>
      <c r="FY21" s="25">
        <v>0.245</v>
      </c>
      <c r="FZ21" s="25">
        <v>1.274</v>
      </c>
      <c r="GA21" s="25">
        <v>0.252</v>
      </c>
      <c r="GB21" s="25">
        <v>1.5880000000000001</v>
      </c>
      <c r="GC21" s="25">
        <v>0.81299999999999994</v>
      </c>
      <c r="GD21" s="25">
        <v>0.10199999999999999</v>
      </c>
      <c r="GE21" s="25">
        <v>0.60599999999999998</v>
      </c>
      <c r="GF21" s="25">
        <v>0.47899999999999998</v>
      </c>
      <c r="GG21" s="25">
        <v>0.55500000000000005</v>
      </c>
      <c r="GH21" s="25">
        <v>0.251</v>
      </c>
      <c r="GI21" s="25">
        <v>0.29799999999999999</v>
      </c>
      <c r="GJ21" s="25">
        <v>0.161</v>
      </c>
      <c r="GK21" s="25">
        <v>0.314</v>
      </c>
      <c r="GL21" s="25">
        <v>0.35899999999999999</v>
      </c>
      <c r="GM21" s="25">
        <v>0.187</v>
      </c>
      <c r="GN21" s="25">
        <v>0.35399999999999998</v>
      </c>
      <c r="GO21" s="25">
        <v>7.8E-2</v>
      </c>
      <c r="GP21" s="25">
        <v>0.107</v>
      </c>
      <c r="GQ21" s="25">
        <v>0.71899999999999997</v>
      </c>
      <c r="GR21" s="25">
        <v>0.26500000000000001</v>
      </c>
      <c r="GS21" s="25">
        <v>0.27600000000000002</v>
      </c>
      <c r="GT21" s="25">
        <v>0.23400000000000001</v>
      </c>
      <c r="GU21" s="25">
        <v>0.40699999999999997</v>
      </c>
      <c r="GV21" s="25">
        <v>0.224</v>
      </c>
      <c r="GW21" s="25">
        <v>0.90300000000000002</v>
      </c>
      <c r="GX21" s="25">
        <v>1.9550000000000001</v>
      </c>
      <c r="GY21" s="25">
        <v>1.9650000000000001</v>
      </c>
      <c r="GZ21" s="25">
        <v>1.3660000000000001</v>
      </c>
      <c r="HA21" s="25">
        <v>0.441</v>
      </c>
      <c r="HB21" s="25">
        <v>2.2429999999999999</v>
      </c>
      <c r="HC21" s="25">
        <v>1.762</v>
      </c>
      <c r="HD21" s="25">
        <v>1.004</v>
      </c>
      <c r="HE21" s="25">
        <v>0.89400000000000002</v>
      </c>
      <c r="HF21" s="25">
        <v>0.46100000000000002</v>
      </c>
      <c r="HG21" s="25">
        <v>0.60699999999999998</v>
      </c>
      <c r="HH21" s="25">
        <v>1.4510000000000001</v>
      </c>
      <c r="HI21" s="25">
        <v>0.79900000000000004</v>
      </c>
      <c r="HJ21" s="25">
        <v>0.78200000000000003</v>
      </c>
      <c r="HK21" s="25">
        <v>1.0349999999999999</v>
      </c>
      <c r="HL21" s="25">
        <v>0.54100000000000004</v>
      </c>
      <c r="HM21" s="25">
        <v>0.86399999999999999</v>
      </c>
      <c r="HN21" s="25">
        <v>1.2110000000000001</v>
      </c>
      <c r="HO21" s="25">
        <v>0.82099999999999995</v>
      </c>
      <c r="HP21" s="25">
        <v>1.401</v>
      </c>
      <c r="HQ21" s="25">
        <v>0.41199999999999998</v>
      </c>
      <c r="HR21" s="25">
        <v>0.20899999999999999</v>
      </c>
      <c r="HS21" s="25">
        <v>0.31</v>
      </c>
      <c r="HT21" s="25">
        <v>0.48899999999999999</v>
      </c>
      <c r="HU21" s="25">
        <v>1.2809999999999999</v>
      </c>
      <c r="HV21" s="25">
        <v>1.022</v>
      </c>
      <c r="HW21" s="25">
        <v>0.23300000000000001</v>
      </c>
      <c r="HX21" s="25">
        <v>8.6999999999999994E-2</v>
      </c>
      <c r="HY21" s="25">
        <v>0.187</v>
      </c>
      <c r="HZ21" s="25">
        <v>0.91900000000000004</v>
      </c>
      <c r="IA21" s="25">
        <v>1.65</v>
      </c>
      <c r="IB21" s="25">
        <v>1.1619999999999999</v>
      </c>
      <c r="IC21" s="25">
        <v>0.79900000000000004</v>
      </c>
      <c r="ID21" s="25">
        <v>1.1000000000000001</v>
      </c>
      <c r="IE21" s="25">
        <v>0.32436500000000001</v>
      </c>
      <c r="IF21" s="25">
        <v>0.48499999999999999</v>
      </c>
      <c r="IG21" s="25">
        <v>0.883996</v>
      </c>
      <c r="IH21" s="25">
        <v>3.3054320000000001</v>
      </c>
      <c r="II21" s="25">
        <v>2.34768</v>
      </c>
      <c r="IJ21" s="25">
        <v>2.65518922</v>
      </c>
      <c r="IK21" s="25">
        <v>2.4313959000000001</v>
      </c>
      <c r="IL21" s="25">
        <v>2.7806483700000002</v>
      </c>
      <c r="IM21" s="25">
        <v>0.82617839000000004</v>
      </c>
      <c r="IN21" s="25">
        <v>0.91714452000000002</v>
      </c>
      <c r="IO21" s="25">
        <v>0.26862968999999998</v>
      </c>
      <c r="IP21" s="25">
        <v>0.68962034999999999</v>
      </c>
      <c r="IQ21" s="25">
        <v>0.61342664000000002</v>
      </c>
      <c r="IR21" s="25">
        <v>0.67269290999999998</v>
      </c>
      <c r="IS21" s="25">
        <v>0.3092473</v>
      </c>
      <c r="IT21" s="25">
        <v>0.71087975999999997</v>
      </c>
      <c r="IU21" s="25">
        <v>3.0289505700000001</v>
      </c>
      <c r="IV21" s="25">
        <v>0.73271404999999901</v>
      </c>
      <c r="IW21" s="25">
        <v>0.60816221999999998</v>
      </c>
      <c r="IX21" s="25">
        <v>1.4716483199999999</v>
      </c>
      <c r="IY21" s="25">
        <v>2.32606738</v>
      </c>
      <c r="IZ21" s="25">
        <v>1.2508743600000001</v>
      </c>
      <c r="JA21" s="25">
        <v>1.33955742</v>
      </c>
      <c r="JB21" s="25">
        <v>1.3627830400000001</v>
      </c>
      <c r="JC21" s="25">
        <v>0.77546062999999998</v>
      </c>
      <c r="JD21" s="25">
        <v>0.35242695000000002</v>
      </c>
      <c r="JE21" s="25">
        <v>0.37328136000000001</v>
      </c>
      <c r="JF21" s="25">
        <v>2.4995059199999998</v>
      </c>
      <c r="JG21" s="25">
        <v>2.7667979900000002</v>
      </c>
      <c r="JH21" s="25">
        <v>0.55460719000000003</v>
      </c>
      <c r="JI21" s="25">
        <v>0.47171684000000003</v>
      </c>
      <c r="JJ21" s="25">
        <v>0.65261201999999896</v>
      </c>
      <c r="JK21" s="25">
        <v>3.4128646999999899</v>
      </c>
      <c r="JL21" s="25">
        <v>1.4629669999999999</v>
      </c>
      <c r="JM21" s="25">
        <v>1.6486717612114801</v>
      </c>
      <c r="JN21" s="25">
        <v>1.0732130520000001</v>
      </c>
      <c r="JO21" s="25">
        <v>4.791289033</v>
      </c>
      <c r="JP21" s="25">
        <v>0.86039023303501705</v>
      </c>
      <c r="JQ21" s="25">
        <v>0.669956774052336</v>
      </c>
      <c r="JR21" s="25">
        <v>1.9513587292363499</v>
      </c>
      <c r="JS21" s="25">
        <v>3.5873709974846602</v>
      </c>
      <c r="JT21" s="25">
        <v>3.1794860480112002</v>
      </c>
      <c r="JU21" s="25">
        <v>2.9132523396997398</v>
      </c>
      <c r="JV21" s="25">
        <v>1.4247129571322701</v>
      </c>
      <c r="JW21" s="25">
        <v>1.59006832879744</v>
      </c>
      <c r="JX21" s="25">
        <v>1.42727840228835</v>
      </c>
      <c r="JY21" s="25">
        <v>1.5959786027101801</v>
      </c>
      <c r="JZ21" s="25">
        <v>0.871241310576511</v>
      </c>
      <c r="KA21" s="25">
        <v>3.4917649792891501</v>
      </c>
      <c r="KB21" s="25">
        <v>1.70433079686203</v>
      </c>
      <c r="KC21" s="25">
        <v>3.91359856735439</v>
      </c>
      <c r="KD21" s="25">
        <v>11.9163434372682</v>
      </c>
      <c r="KE21" s="25">
        <v>5.6414612947001102</v>
      </c>
      <c r="KF21" s="25">
        <v>8.2203394555446998</v>
      </c>
      <c r="KG21" s="25">
        <v>3.2769148184449599</v>
      </c>
      <c r="KH21" s="25">
        <v>2.4077211403392398</v>
      </c>
      <c r="KI21" s="25">
        <v>7.7733912307156396</v>
      </c>
      <c r="KJ21" s="25">
        <v>3.0640021171763601</v>
      </c>
      <c r="KK21" s="25">
        <v>3.4188265793711698</v>
      </c>
      <c r="KL21" s="25">
        <v>4.3412535742773901</v>
      </c>
      <c r="KM21" s="25">
        <v>1.3905447786373499</v>
      </c>
      <c r="KN21" s="25">
        <v>1.7431339658212099</v>
      </c>
      <c r="KO21" s="25">
        <v>1.91356213086829</v>
      </c>
      <c r="KP21" s="25">
        <v>5.8573114700000604</v>
      </c>
      <c r="KQ21" s="25">
        <v>2.5746757335925898</v>
      </c>
      <c r="KR21" s="25">
        <v>2.52996818597946</v>
      </c>
      <c r="KS21" s="25">
        <v>1.9988294902202099</v>
      </c>
      <c r="KT21" s="25">
        <v>2.3425495904123999</v>
      </c>
      <c r="KU21" s="25">
        <v>5.5551032407010101</v>
      </c>
      <c r="KV21" s="25">
        <v>4.5990560832269898</v>
      </c>
      <c r="KW21" s="25">
        <v>1.60632955394698</v>
      </c>
      <c r="KX21" s="25">
        <v>4.3886815921827598</v>
      </c>
      <c r="KY21" s="25">
        <v>2.9014665984400501</v>
      </c>
      <c r="KZ21" s="25">
        <v>1.5182967488069199</v>
      </c>
      <c r="LA21" s="25">
        <v>15.6436425638024</v>
      </c>
      <c r="LB21" s="25">
        <v>9.7870221279887808</v>
      </c>
      <c r="LC21" s="25">
        <v>9.2247410117528901</v>
      </c>
      <c r="LD21" s="25">
        <v>7.41181061054621</v>
      </c>
      <c r="LE21" s="25">
        <v>6.2296260262118697</v>
      </c>
      <c r="LF21" s="25">
        <v>4.2212417867076697</v>
      </c>
      <c r="LG21" s="25">
        <v>10.2932789834485</v>
      </c>
      <c r="LH21" s="25">
        <v>10.9848328846389</v>
      </c>
      <c r="LI21" s="25">
        <v>22.9570990864244</v>
      </c>
      <c r="LJ21" s="25">
        <v>14.791420969371501</v>
      </c>
      <c r="LK21" s="25">
        <v>8.0468545298682308</v>
      </c>
      <c r="LL21" s="25">
        <v>0.61374998959111104</v>
      </c>
      <c r="LM21" s="25">
        <v>15.2425936957407</v>
      </c>
      <c r="LN21" s="25">
        <v>13.389145008371299</v>
      </c>
      <c r="LO21" s="25">
        <v>9.4340656700000007</v>
      </c>
      <c r="LP21" s="25">
        <v>4.1430767199999998</v>
      </c>
      <c r="LQ21" s="25">
        <v>1.3331275300000001</v>
      </c>
      <c r="LR21" s="25">
        <v>1.82778909</v>
      </c>
      <c r="LS21" s="25">
        <v>2.15170131</v>
      </c>
      <c r="LT21" s="25">
        <v>5.1309082100000003</v>
      </c>
      <c r="LU21" s="25">
        <v>2.5943490100000002</v>
      </c>
      <c r="LV21" s="25">
        <v>3.2273230500000101</v>
      </c>
      <c r="LW21" s="25">
        <v>3.6156123299999998</v>
      </c>
      <c r="LX21" s="25">
        <v>3.3067136176193901</v>
      </c>
      <c r="LY21" s="25">
        <v>0.54401374999999996</v>
      </c>
      <c r="LZ21" s="25">
        <v>2.5272223299999901</v>
      </c>
      <c r="MA21" s="25">
        <v>3.1374319599999998</v>
      </c>
      <c r="MB21" s="25">
        <v>2.56365351</v>
      </c>
      <c r="MC21" s="25">
        <v>1.67447386000002</v>
      </c>
      <c r="MD21" s="25">
        <v>1.0267970200000001</v>
      </c>
      <c r="ME21" s="25">
        <v>5.4722068700000497</v>
      </c>
      <c r="MF21" s="25">
        <v>6.0398402900000399</v>
      </c>
      <c r="MG21" s="25">
        <v>4.17950702</v>
      </c>
      <c r="MH21" s="25">
        <v>1.8192069500000001</v>
      </c>
      <c r="MI21" s="25">
        <v>1.93439887103751</v>
      </c>
      <c r="MJ21" s="25">
        <v>0.60237073463179802</v>
      </c>
      <c r="MK21" s="25">
        <v>1.2142075107987</v>
      </c>
      <c r="ML21" s="25">
        <v>3.0890597999999998</v>
      </c>
      <c r="MM21" s="25">
        <v>2.4633003300000098</v>
      </c>
      <c r="MN21" s="25">
        <v>2.4069112518452802</v>
      </c>
      <c r="MO21" s="25">
        <v>1.47581082</v>
      </c>
      <c r="MP21" s="25">
        <v>4.5855553000000304</v>
      </c>
      <c r="MQ21" s="25">
        <v>9.4619314108972592</v>
      </c>
      <c r="MR21" s="25">
        <v>11.777577344693499</v>
      </c>
      <c r="MS21" s="25">
        <v>5.1739394699999597</v>
      </c>
      <c r="MT21" s="25">
        <v>5.1505329599999898</v>
      </c>
      <c r="MU21" s="25">
        <v>5.2559492482506203</v>
      </c>
      <c r="MV21" s="25">
        <v>3.52172471000002</v>
      </c>
      <c r="MW21" s="25">
        <v>6.2642898056611998</v>
      </c>
      <c r="MX21" s="25">
        <v>13.562033229906501</v>
      </c>
      <c r="MY21" s="25">
        <v>10.917161415968399</v>
      </c>
      <c r="MZ21" s="25">
        <v>8.4910385550026408</v>
      </c>
      <c r="NA21" s="25">
        <v>9.2174276525469594</v>
      </c>
      <c r="NB21" s="25">
        <v>7.9137220162788999</v>
      </c>
      <c r="NC21" s="25">
        <v>13.380737578504901</v>
      </c>
      <c r="ND21" s="25">
        <v>12.4728690334244</v>
      </c>
      <c r="NE21" s="25">
        <v>14.526592026784099</v>
      </c>
      <c r="NF21" s="25">
        <v>10.1427067035976</v>
      </c>
      <c r="NG21" s="25">
        <v>7.4468112899999799</v>
      </c>
      <c r="NH21" s="25">
        <v>3.3462182632886499</v>
      </c>
      <c r="NI21" s="25">
        <v>3.0854578897091001</v>
      </c>
      <c r="NJ21" s="25">
        <v>12.149217419811301</v>
      </c>
      <c r="NK21" s="25">
        <v>6.6282596958062001</v>
      </c>
      <c r="NL21" s="25">
        <v>5.1849544300785402</v>
      </c>
      <c r="NM21" s="25">
        <v>5.1165064248570102</v>
      </c>
      <c r="NN21" s="25">
        <v>9.8953217836981509</v>
      </c>
      <c r="NO21" s="25">
        <v>19.384341179176399</v>
      </c>
      <c r="NP21" s="25">
        <v>14.5070499178054</v>
      </c>
      <c r="NQ21" s="25">
        <v>8.1278206199999996</v>
      </c>
      <c r="NR21" s="25">
        <v>7.3850273700000102</v>
      </c>
      <c r="NS21" s="25">
        <v>3.1152685499999899</v>
      </c>
      <c r="NT21" s="25">
        <v>2.0422611000000002</v>
      </c>
      <c r="NU21" s="25">
        <v>4.5444463599999896</v>
      </c>
      <c r="NV21" s="25">
        <v>3.7167758599999901</v>
      </c>
      <c r="NW21" s="25">
        <v>3.09087958000001</v>
      </c>
      <c r="NX21" s="25">
        <v>3.4782970599999898</v>
      </c>
      <c r="NY21" s="25">
        <v>3.9742257900000002</v>
      </c>
      <c r="NZ21" s="25">
        <v>3.9288890900000002</v>
      </c>
      <c r="OA21" s="25">
        <v>10.708327919999901</v>
      </c>
      <c r="OB21" s="25">
        <v>11.2594249000001</v>
      </c>
      <c r="OC21" s="25">
        <v>10.2881947578827</v>
      </c>
      <c r="OD21" s="25">
        <v>6.8996341871137297</v>
      </c>
      <c r="OE21" s="25">
        <v>4.1412871285622597</v>
      </c>
      <c r="OF21" s="25">
        <v>3.3132861618052498</v>
      </c>
      <c r="OG21" s="25">
        <v>2.5998722287229898</v>
      </c>
      <c r="OH21" s="25">
        <v>6.1067684921799303</v>
      </c>
      <c r="OI21" s="25">
        <v>4.5083474250924302</v>
      </c>
      <c r="OJ21" s="25">
        <v>3.6145981847559798</v>
      </c>
      <c r="OK21" s="25">
        <v>3.1165378939271702</v>
      </c>
      <c r="OL21" s="25">
        <v>6.2670987036251899</v>
      </c>
      <c r="OM21" s="25">
        <v>3.4217591389181901</v>
      </c>
      <c r="ON21" s="25">
        <v>7.1141922605986601</v>
      </c>
      <c r="OO21" s="25">
        <v>9.1837204742202978</v>
      </c>
      <c r="OP21" s="25">
        <v>3.2417870996865301</v>
      </c>
      <c r="OQ21" s="25">
        <v>4.330245955504779</v>
      </c>
      <c r="OR21" s="25">
        <v>1.7432650247422061</v>
      </c>
      <c r="OS21" s="25">
        <v>3.1281431450158914</v>
      </c>
      <c r="OT21" s="25">
        <v>6.3457224729916701</v>
      </c>
      <c r="OU21" s="25">
        <v>5.7827749013528313</v>
      </c>
      <c r="OV21" s="25">
        <v>7.3960180872240091</v>
      </c>
      <c r="OW21" s="25">
        <v>5.811049791365944</v>
      </c>
      <c r="OX21" s="25">
        <v>5.2745345726109623</v>
      </c>
      <c r="OY21" s="25">
        <v>7.7020726973576839</v>
      </c>
      <c r="OZ21" s="25">
        <v>14.423595734833256</v>
      </c>
      <c r="PA21" s="25">
        <v>9.2192249160840447</v>
      </c>
      <c r="PB21" s="25">
        <v>4.5794613795511063</v>
      </c>
      <c r="PC21" s="25">
        <v>4.3862350218996102</v>
      </c>
      <c r="PD21" s="25">
        <v>2.7914579276362361</v>
      </c>
      <c r="PE21" s="25">
        <v>2.7385368600000164</v>
      </c>
      <c r="PF21" s="25">
        <v>5.4838019986054229</v>
      </c>
      <c r="PG21" s="25">
        <v>4.8683951099583158</v>
      </c>
      <c r="PH21" s="25">
        <v>3.6149410949426661</v>
      </c>
    </row>
    <row r="22" spans="1:424" x14ac:dyDescent="0.3">
      <c r="A22" s="11" t="s">
        <v>14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0.33683333333333332</v>
      </c>
      <c r="AT22" s="25">
        <v>0.33683333333333332</v>
      </c>
      <c r="AU22" s="25">
        <v>0.33683333333333332</v>
      </c>
      <c r="AV22" s="25">
        <v>0.33683333333333332</v>
      </c>
      <c r="AW22" s="25">
        <v>0.33683333333333332</v>
      </c>
      <c r="AX22" s="25">
        <v>0.33683333333333332</v>
      </c>
      <c r="AY22" s="25">
        <v>0.33683333333333332</v>
      </c>
      <c r="AZ22" s="25">
        <v>0.33683333333333332</v>
      </c>
      <c r="BA22" s="25">
        <v>0.33683333333333332</v>
      </c>
      <c r="BB22" s="25">
        <v>0.33683333333333332</v>
      </c>
      <c r="BC22" s="25">
        <v>0.33683333333333332</v>
      </c>
      <c r="BD22" s="25">
        <v>0.33683333333333332</v>
      </c>
      <c r="BE22" s="25">
        <v>0.5571666666666667</v>
      </c>
      <c r="BF22" s="25">
        <v>0.5571666666666667</v>
      </c>
      <c r="BG22" s="25">
        <v>0.5571666666666667</v>
      </c>
      <c r="BH22" s="25">
        <v>0.5571666666666667</v>
      </c>
      <c r="BI22" s="25">
        <v>0.5571666666666667</v>
      </c>
      <c r="BJ22" s="25">
        <v>0.5571666666666667</v>
      </c>
      <c r="BK22" s="25">
        <v>0.22900000000000001</v>
      </c>
      <c r="BL22" s="25">
        <v>0.17200000000000001</v>
      </c>
      <c r="BM22" s="25">
        <v>0.247</v>
      </c>
      <c r="BN22" s="25">
        <v>0.187</v>
      </c>
      <c r="BO22" s="25">
        <v>0.47100000000000003</v>
      </c>
      <c r="BP22" s="25">
        <v>0.55800000000000005</v>
      </c>
      <c r="BQ22" s="25">
        <v>0.58499999999999996</v>
      </c>
      <c r="BR22" s="25">
        <v>0.72499999999999998</v>
      </c>
      <c r="BS22" s="25">
        <v>0.74399999999999999</v>
      </c>
      <c r="BT22" s="25">
        <v>0.56400000000000006</v>
      </c>
      <c r="BU22" s="25">
        <v>0.505</v>
      </c>
      <c r="BV22" s="25">
        <v>0.26500000000000001</v>
      </c>
      <c r="BW22" s="25">
        <v>0.23800000000000002</v>
      </c>
      <c r="BX22" s="25">
        <v>0.25700000000000001</v>
      </c>
      <c r="BY22" s="25">
        <v>0.442</v>
      </c>
      <c r="BZ22" s="25">
        <v>0.63908469999999995</v>
      </c>
      <c r="CA22" s="25">
        <v>0.58499999999999996</v>
      </c>
      <c r="CB22" s="25">
        <v>0.70399999999999996</v>
      </c>
      <c r="CC22" s="25">
        <v>0.752</v>
      </c>
      <c r="CD22" s="25">
        <v>0.80400000000000005</v>
      </c>
      <c r="CE22" s="25">
        <v>0.74099999999999999</v>
      </c>
      <c r="CF22" s="25">
        <v>0.751</v>
      </c>
      <c r="CG22" s="25">
        <v>0.34800000000000003</v>
      </c>
      <c r="CH22" s="25">
        <v>0.55500000000000005</v>
      </c>
      <c r="CI22" s="25">
        <v>1.27</v>
      </c>
      <c r="CJ22" s="25">
        <v>0.61199999999999999</v>
      </c>
      <c r="CK22" s="25">
        <v>0.32900000000000001</v>
      </c>
      <c r="CL22" s="25">
        <v>0.66100000000000003</v>
      </c>
      <c r="CM22" s="25">
        <v>0.83399999999999996</v>
      </c>
      <c r="CN22" s="25">
        <v>0.60199999999999998</v>
      </c>
      <c r="CO22" s="25">
        <v>0.56100000000000005</v>
      </c>
      <c r="CP22" s="25">
        <v>0.434</v>
      </c>
      <c r="CQ22" s="25">
        <v>0.65100000000000002</v>
      </c>
      <c r="CR22" s="25">
        <v>0.59899999999999998</v>
      </c>
      <c r="CS22" s="25">
        <v>0.85799999999999998</v>
      </c>
      <c r="CT22" s="25">
        <v>0.63600000000000001</v>
      </c>
      <c r="CU22" s="25">
        <v>0.57899999999999996</v>
      </c>
      <c r="CV22" s="25">
        <v>0.64</v>
      </c>
      <c r="CW22" s="25">
        <v>0.85699999999999998</v>
      </c>
      <c r="CX22" s="25">
        <v>0.57200000000000006</v>
      </c>
      <c r="CY22" s="25">
        <v>0</v>
      </c>
      <c r="CZ22" s="25">
        <v>0.33200000000000002</v>
      </c>
      <c r="DA22" s="25">
        <v>0.8</v>
      </c>
      <c r="DB22" s="25">
        <v>0.93</v>
      </c>
      <c r="DC22" s="25">
        <v>1.03</v>
      </c>
      <c r="DD22" s="25">
        <v>0.87</v>
      </c>
      <c r="DE22" s="25">
        <v>0.92</v>
      </c>
      <c r="DF22" s="25">
        <v>0.76</v>
      </c>
      <c r="DG22" s="25">
        <v>0.70899999999999996</v>
      </c>
      <c r="DH22" s="25">
        <v>0.83399999999999996</v>
      </c>
      <c r="DI22" s="25">
        <v>0.81800000000000006</v>
      </c>
      <c r="DJ22" s="25">
        <v>0.98499999999999999</v>
      </c>
      <c r="DK22" s="25">
        <v>1.7390000000000001</v>
      </c>
      <c r="DL22" s="25">
        <v>1.1359999999999999</v>
      </c>
      <c r="DM22" s="25">
        <v>1.052</v>
      </c>
      <c r="DN22" s="25">
        <v>1.044</v>
      </c>
      <c r="DO22" s="25">
        <v>1.252</v>
      </c>
      <c r="DP22" s="25">
        <v>1.2</v>
      </c>
      <c r="DQ22" s="25">
        <v>1.3640000000000001</v>
      </c>
      <c r="DR22" s="25">
        <v>1.0880000000000001</v>
      </c>
      <c r="DS22" s="25">
        <v>1.0760000000000001</v>
      </c>
      <c r="DT22" s="25">
        <v>1.304</v>
      </c>
      <c r="DU22" s="25">
        <v>1.1919999999999999</v>
      </c>
      <c r="DV22" s="25">
        <v>1.333</v>
      </c>
      <c r="DW22" s="25">
        <v>1.014</v>
      </c>
      <c r="DX22" s="25">
        <v>1.393</v>
      </c>
      <c r="DY22" s="25">
        <v>1.3440000000000001</v>
      </c>
      <c r="DZ22" s="25">
        <v>1.66</v>
      </c>
      <c r="EA22" s="25">
        <v>1.4650000000000001</v>
      </c>
      <c r="EB22" s="25">
        <v>1.2849999999999999</v>
      </c>
      <c r="EC22" s="25">
        <v>1.571</v>
      </c>
      <c r="ED22" s="25">
        <v>1.27</v>
      </c>
      <c r="EE22" s="25">
        <v>1.43</v>
      </c>
      <c r="EF22" s="25">
        <v>1.357</v>
      </c>
      <c r="EG22" s="25">
        <v>1.3109999999999999</v>
      </c>
      <c r="EH22" s="25">
        <v>1.218</v>
      </c>
      <c r="EI22" s="25">
        <v>1.0960000000000001</v>
      </c>
      <c r="EJ22" s="25">
        <v>0.56100000000000005</v>
      </c>
      <c r="EK22" s="25">
        <v>1.2549999999999999</v>
      </c>
      <c r="EL22" s="25">
        <v>1.49</v>
      </c>
      <c r="EM22" s="25">
        <v>1.37</v>
      </c>
      <c r="EN22" s="25">
        <v>2.024</v>
      </c>
      <c r="EO22" s="25">
        <v>2.2650000000000001</v>
      </c>
      <c r="EP22" s="25">
        <v>1.663</v>
      </c>
      <c r="EQ22" s="25">
        <v>1.1539999999999999</v>
      </c>
      <c r="ER22" s="25">
        <v>2.2450000000000001</v>
      </c>
      <c r="ES22" s="25">
        <v>2.9079999999999999</v>
      </c>
      <c r="ET22" s="25">
        <v>1.859</v>
      </c>
      <c r="EU22" s="25">
        <v>1.774</v>
      </c>
      <c r="EV22" s="25">
        <v>1.6519999999999999</v>
      </c>
      <c r="EW22" s="25">
        <v>1.8280000000000001</v>
      </c>
      <c r="EX22" s="25">
        <v>3.093</v>
      </c>
      <c r="EY22" s="25">
        <v>2.7040000000000002</v>
      </c>
      <c r="EZ22" s="25">
        <v>2.411</v>
      </c>
      <c r="FA22" s="25">
        <v>2.786</v>
      </c>
      <c r="FB22" s="25">
        <v>2.7429999999999999</v>
      </c>
      <c r="FC22" s="25">
        <v>2.4980000000000002</v>
      </c>
      <c r="FD22" s="25">
        <v>2.5529999999999999</v>
      </c>
      <c r="FE22" s="25">
        <v>2.3170000000000002</v>
      </c>
      <c r="FF22" s="25">
        <v>2.3450000000000002</v>
      </c>
      <c r="FG22" s="25">
        <v>2.371</v>
      </c>
      <c r="FH22" s="25">
        <v>2.15</v>
      </c>
      <c r="FI22" s="25">
        <v>2.0741543433615468</v>
      </c>
      <c r="FJ22" s="25">
        <v>2.9320543784107915</v>
      </c>
      <c r="FK22" s="25">
        <v>2.7947637328994173</v>
      </c>
      <c r="FL22" s="25">
        <v>2.7939074502870804</v>
      </c>
      <c r="FM22" s="25">
        <v>2.9411880596090536</v>
      </c>
      <c r="FN22" s="25">
        <v>2.7579435805689241</v>
      </c>
      <c r="FO22" s="25">
        <v>2.9688269594850438</v>
      </c>
      <c r="FP22" s="25">
        <v>2.9112657394334978</v>
      </c>
      <c r="FQ22" s="25">
        <v>2.6015768613049306</v>
      </c>
      <c r="FR22" s="25">
        <v>3.1967884193916642</v>
      </c>
      <c r="FS22" s="25">
        <v>2.9987017084043592</v>
      </c>
      <c r="FT22" s="25">
        <v>2.8248287668436962</v>
      </c>
      <c r="FU22" s="25">
        <v>2.5449999999999999</v>
      </c>
      <c r="FV22" s="25">
        <v>2.895</v>
      </c>
      <c r="FW22" s="25">
        <v>2.621</v>
      </c>
      <c r="FX22" s="25">
        <v>2.4700000000000002</v>
      </c>
      <c r="FY22" s="25">
        <v>3.0739999999999998</v>
      </c>
      <c r="FZ22" s="25">
        <v>2.738</v>
      </c>
      <c r="GA22" s="25">
        <v>2.5950000000000002</v>
      </c>
      <c r="GB22" s="25">
        <v>3.14</v>
      </c>
      <c r="GC22" s="25">
        <v>3.0089999999999999</v>
      </c>
      <c r="GD22" s="25">
        <v>2.677</v>
      </c>
      <c r="GE22" s="25">
        <v>1.978</v>
      </c>
      <c r="GF22" s="25">
        <v>2.1659999999999999</v>
      </c>
      <c r="GG22" s="25">
        <v>3.0019999999999998</v>
      </c>
      <c r="GH22" s="25">
        <v>2.7669999999999999</v>
      </c>
      <c r="GI22" s="25">
        <v>3.2210000000000001</v>
      </c>
      <c r="GJ22" s="25">
        <v>2.165</v>
      </c>
      <c r="GK22" s="25">
        <v>3.105</v>
      </c>
      <c r="GL22" s="25">
        <v>2.7839999999999998</v>
      </c>
      <c r="GM22" s="25">
        <v>3.544</v>
      </c>
      <c r="GN22" s="25">
        <v>3.7029999999999998</v>
      </c>
      <c r="GO22" s="25">
        <v>3.0339999999999998</v>
      </c>
      <c r="GP22" s="25">
        <v>3.0089999999999999</v>
      </c>
      <c r="GQ22" s="25">
        <v>3.2730000000000001</v>
      </c>
      <c r="GR22" s="25">
        <v>1.72</v>
      </c>
      <c r="GS22" s="25">
        <v>3.7080000000000002</v>
      </c>
      <c r="GT22" s="25">
        <v>3.2559999999999998</v>
      </c>
      <c r="GU22" s="25">
        <v>2.492</v>
      </c>
      <c r="GV22" s="25">
        <v>3.9279999999999999</v>
      </c>
      <c r="GW22" s="25">
        <v>4.5229999999999997</v>
      </c>
      <c r="GX22" s="25">
        <v>2.7930000000000001</v>
      </c>
      <c r="GY22" s="25">
        <v>3.7669999999999999</v>
      </c>
      <c r="GZ22" s="25">
        <v>4.87</v>
      </c>
      <c r="HA22" s="25">
        <v>3.8620000000000001</v>
      </c>
      <c r="HB22" s="25">
        <v>4.1740000000000004</v>
      </c>
      <c r="HC22" s="25">
        <v>6.3360000000000003</v>
      </c>
      <c r="HD22" s="25">
        <v>2.7719999999999998</v>
      </c>
      <c r="HE22" s="25">
        <v>3.0670000000000002</v>
      </c>
      <c r="HF22" s="25">
        <v>4.431</v>
      </c>
      <c r="HG22" s="25">
        <v>3.5329999999999999</v>
      </c>
      <c r="HH22" s="25">
        <v>3.5430000000000001</v>
      </c>
      <c r="HI22" s="25">
        <v>3.88</v>
      </c>
      <c r="HJ22" s="25">
        <v>4.3019999999999996</v>
      </c>
      <c r="HK22" s="25">
        <v>4.2160000000000002</v>
      </c>
      <c r="HL22" s="25">
        <v>4.4690000000000003</v>
      </c>
      <c r="HM22" s="25">
        <v>4.4450000000000003</v>
      </c>
      <c r="HN22" s="25">
        <v>3.452</v>
      </c>
      <c r="HO22" s="25">
        <v>4.1189999999999998</v>
      </c>
      <c r="HP22" s="25">
        <v>3.4409999999999998</v>
      </c>
      <c r="HQ22" s="25">
        <v>3.5750000000000002</v>
      </c>
      <c r="HR22" s="25">
        <v>4.3360000000000003</v>
      </c>
      <c r="HS22" s="25">
        <v>4.4489999999999998</v>
      </c>
      <c r="HT22" s="25">
        <v>2.87</v>
      </c>
      <c r="HU22" s="25">
        <v>4.3140000000000001</v>
      </c>
      <c r="HV22" s="25">
        <v>5.4939999999999998</v>
      </c>
      <c r="HW22" s="25">
        <v>4.1399999999999997</v>
      </c>
      <c r="HX22" s="25">
        <v>4.3209999999999997</v>
      </c>
      <c r="HY22" s="25">
        <v>3.629</v>
      </c>
      <c r="HZ22" s="25">
        <v>3.194</v>
      </c>
      <c r="IA22" s="25">
        <v>3.3420000000000001</v>
      </c>
      <c r="IB22" s="25">
        <v>2.8889999999999998</v>
      </c>
      <c r="IC22" s="25">
        <v>3.8849999999999998</v>
      </c>
      <c r="ID22" s="25">
        <v>4.4530000000000003</v>
      </c>
      <c r="IE22" s="25">
        <v>3.861065</v>
      </c>
      <c r="IF22" s="25">
        <v>3.68</v>
      </c>
      <c r="IG22" s="25">
        <v>5.5025029999999999</v>
      </c>
      <c r="IH22" s="25">
        <v>4.9409710000000002</v>
      </c>
      <c r="II22" s="25">
        <v>5.4777420000000001</v>
      </c>
      <c r="IJ22" s="25">
        <v>5.16583726</v>
      </c>
      <c r="IK22" s="25">
        <v>4.6086177599999996</v>
      </c>
      <c r="IL22" s="25">
        <v>4.0326339600000001</v>
      </c>
      <c r="IM22" s="25">
        <v>3.5755944799999999</v>
      </c>
      <c r="IN22" s="25">
        <v>3.2924509300000002</v>
      </c>
      <c r="IO22" s="25">
        <v>4.7216852500000002</v>
      </c>
      <c r="IP22" s="25">
        <v>4.9112810600000003</v>
      </c>
      <c r="IQ22" s="25">
        <v>4.3539735400000001</v>
      </c>
      <c r="IR22" s="25">
        <v>3.6782689099999999</v>
      </c>
      <c r="IS22" s="25">
        <v>6.1021259900000002</v>
      </c>
      <c r="IT22" s="25">
        <v>5.6292797700000001</v>
      </c>
      <c r="IU22" s="25">
        <v>4.8384947299999999</v>
      </c>
      <c r="IV22" s="25">
        <v>4.9690496199999998</v>
      </c>
      <c r="IW22" s="25">
        <v>3.7097635800000002</v>
      </c>
      <c r="IX22" s="25">
        <v>3.5626751799999998</v>
      </c>
      <c r="IY22" s="25">
        <v>3.2532321500000001</v>
      </c>
      <c r="IZ22" s="25">
        <v>2.9448344199999998</v>
      </c>
      <c r="JA22" s="25">
        <v>4.5531080499999996</v>
      </c>
      <c r="JB22" s="25">
        <v>5.1883508200000001</v>
      </c>
      <c r="JC22" s="25">
        <v>4.4386392099999998</v>
      </c>
      <c r="JD22" s="25">
        <v>3.1031642800000001</v>
      </c>
      <c r="JE22" s="25">
        <v>6.2588146099999999</v>
      </c>
      <c r="JF22" s="25">
        <v>6.1716867300000002</v>
      </c>
      <c r="JG22" s="25">
        <v>5.1410197000000002</v>
      </c>
      <c r="JH22" s="25">
        <v>4.9293979700000001</v>
      </c>
      <c r="JI22" s="25">
        <v>4.7016077699999999</v>
      </c>
      <c r="JJ22" s="25">
        <v>4.3596807100000001</v>
      </c>
      <c r="JK22" s="25">
        <v>3.9600724700000001</v>
      </c>
      <c r="JL22" s="25">
        <v>3.9968428500000002</v>
      </c>
      <c r="JM22" s="25">
        <v>5.41857612300001</v>
      </c>
      <c r="JN22" s="25">
        <v>6.2805659479999898</v>
      </c>
      <c r="JO22" s="25">
        <v>4.4810753480000001</v>
      </c>
      <c r="JP22" s="25">
        <v>4.3404498739544799</v>
      </c>
      <c r="JQ22" s="25">
        <v>6.0211768707684596</v>
      </c>
      <c r="JR22" s="25">
        <v>5.4151071866370897</v>
      </c>
      <c r="JS22" s="25">
        <v>5.37048510546113</v>
      </c>
      <c r="JT22" s="25">
        <v>4.85921806434947</v>
      </c>
      <c r="JU22" s="25">
        <v>4.0586113289999997</v>
      </c>
      <c r="JV22" s="25">
        <v>3.8323799387626201</v>
      </c>
      <c r="JW22" s="25">
        <v>3.68294816850565</v>
      </c>
      <c r="JX22" s="25">
        <v>3.7322936518816299</v>
      </c>
      <c r="JY22" s="25">
        <v>5.0377045747677096</v>
      </c>
      <c r="JZ22" s="25">
        <v>5.7613058898717799</v>
      </c>
      <c r="KA22" s="25">
        <v>3.8831450650480002</v>
      </c>
      <c r="KB22" s="25">
        <v>3.6608034524431501</v>
      </c>
      <c r="KC22" s="25">
        <v>6.0777548797255898</v>
      </c>
      <c r="KD22" s="25">
        <v>5.3237539133809397</v>
      </c>
      <c r="KE22" s="25">
        <v>5.4760636501347104</v>
      </c>
      <c r="KF22" s="25">
        <v>3.9292854604849801</v>
      </c>
      <c r="KG22" s="25">
        <v>3.3528411855848801</v>
      </c>
      <c r="KH22" s="25">
        <v>3.0602945057653601</v>
      </c>
      <c r="KI22" s="25">
        <v>3.11223487063809</v>
      </c>
      <c r="KJ22" s="25">
        <v>2.7662824361619198</v>
      </c>
      <c r="KK22" s="25">
        <v>3.8717320767524401</v>
      </c>
      <c r="KL22" s="25">
        <v>4.7161382309596096</v>
      </c>
      <c r="KM22" s="25">
        <v>3.9336878403902098</v>
      </c>
      <c r="KN22" s="25">
        <v>3.3811950481645701</v>
      </c>
      <c r="KO22" s="25">
        <v>5.325967737</v>
      </c>
      <c r="KP22" s="25">
        <v>6.1758727579999997</v>
      </c>
      <c r="KQ22" s="25">
        <v>5.4767880910950497</v>
      </c>
      <c r="KR22" s="25">
        <v>3.89794472597521</v>
      </c>
      <c r="KS22" s="25">
        <v>3.4328108041886098</v>
      </c>
      <c r="KT22" s="25">
        <v>4.1157520693714398</v>
      </c>
      <c r="KU22" s="25">
        <v>3.7095732022719101</v>
      </c>
      <c r="KV22" s="25">
        <v>3.61174298405136</v>
      </c>
      <c r="KW22" s="25">
        <v>4.3092064576424898</v>
      </c>
      <c r="KX22" s="25">
        <v>4.968036852</v>
      </c>
      <c r="KY22" s="25">
        <v>4.4379536326457698</v>
      </c>
      <c r="KZ22" s="25">
        <v>4.0293175645268597</v>
      </c>
      <c r="LA22" s="25">
        <v>5.7273090877546897</v>
      </c>
      <c r="LB22" s="25">
        <v>5.8613375578148004</v>
      </c>
      <c r="LC22" s="25">
        <v>5.3181173894227296</v>
      </c>
      <c r="LD22" s="25">
        <v>5.5297772734769604</v>
      </c>
      <c r="LE22" s="25">
        <v>4.4612842139679199</v>
      </c>
      <c r="LF22" s="25">
        <v>4.6522017708727903</v>
      </c>
      <c r="LG22" s="25">
        <v>3.7459679710882399</v>
      </c>
      <c r="LH22" s="25">
        <v>4.6793202184207496</v>
      </c>
      <c r="LI22" s="25">
        <v>4.0375454041847298</v>
      </c>
      <c r="LJ22" s="25">
        <v>5.54387192588894</v>
      </c>
      <c r="LK22" s="25">
        <v>6.6725227591298699</v>
      </c>
      <c r="LL22" s="25">
        <v>4.93576573269163</v>
      </c>
      <c r="LM22" s="25">
        <v>6.0618837021054297</v>
      </c>
      <c r="LN22" s="25">
        <v>6.2216598734524498</v>
      </c>
      <c r="LO22" s="25">
        <v>6.4671973599999903</v>
      </c>
      <c r="LP22" s="25">
        <v>3.58296766</v>
      </c>
      <c r="LQ22" s="25">
        <v>4.5263460999999996</v>
      </c>
      <c r="LR22" s="25">
        <v>4.9980753599999996</v>
      </c>
      <c r="LS22" s="25">
        <v>4.1537375200000097</v>
      </c>
      <c r="LT22" s="25">
        <v>3.6918055700000001</v>
      </c>
      <c r="LU22" s="25">
        <v>4.6731373200000004</v>
      </c>
      <c r="LV22" s="25">
        <v>5.3150982599999903</v>
      </c>
      <c r="LW22" s="25">
        <v>4.6808139500000001</v>
      </c>
      <c r="LX22" s="25">
        <v>5.0254296195698496</v>
      </c>
      <c r="LY22" s="25">
        <v>4.9702099399999904</v>
      </c>
      <c r="LZ22" s="25">
        <v>6.1019365299999997</v>
      </c>
      <c r="MA22" s="25">
        <v>4.97947378000001</v>
      </c>
      <c r="MB22" s="25">
        <v>4.6012019099999897</v>
      </c>
      <c r="MC22" s="25">
        <v>3.5526155099999999</v>
      </c>
      <c r="MD22" s="25">
        <v>3.4409371900000001</v>
      </c>
      <c r="ME22" s="25">
        <v>3.4253655300000001</v>
      </c>
      <c r="MF22" s="25">
        <v>3.75250455051679</v>
      </c>
      <c r="MG22" s="25">
        <v>4.3728415199999997</v>
      </c>
      <c r="MH22" s="25">
        <v>5.3656245199999901</v>
      </c>
      <c r="MI22" s="25">
        <v>3.2414724191350501</v>
      </c>
      <c r="MJ22" s="25">
        <v>3.8726656064266698</v>
      </c>
      <c r="MK22" s="25">
        <v>4.2926969899999996</v>
      </c>
      <c r="ML22" s="25">
        <v>6.0372521099999998</v>
      </c>
      <c r="MM22" s="25">
        <v>5.8362272300000102</v>
      </c>
      <c r="MN22" s="25">
        <v>5.2114475730735501</v>
      </c>
      <c r="MO22" s="25">
        <v>4.5872738599999803</v>
      </c>
      <c r="MP22" s="25">
        <v>4.1585776299999697</v>
      </c>
      <c r="MQ22" s="25">
        <v>3.4117609600000098</v>
      </c>
      <c r="MR22" s="25">
        <v>4.0506800599999604</v>
      </c>
      <c r="MS22" s="25">
        <v>4.4804895899999604</v>
      </c>
      <c r="MT22" s="25">
        <v>6.2785996499999399</v>
      </c>
      <c r="MU22" s="25">
        <v>5.9579644399999996</v>
      </c>
      <c r="MV22" s="25">
        <v>5.6409620399999998</v>
      </c>
      <c r="MW22" s="25">
        <v>5.6467139731289402</v>
      </c>
      <c r="MX22" s="25">
        <v>7.1524612260288398</v>
      </c>
      <c r="MY22" s="25">
        <v>7.4769044824107098</v>
      </c>
      <c r="MZ22" s="25">
        <v>7.0370871510381496</v>
      </c>
      <c r="NA22" s="25">
        <v>5.5399896551724099</v>
      </c>
      <c r="NB22" s="25">
        <v>4.5813513603334703</v>
      </c>
      <c r="NC22" s="25">
        <v>4.6105210290198801</v>
      </c>
      <c r="ND22" s="25">
        <v>4.7181223049140302</v>
      </c>
      <c r="NE22" s="25">
        <v>5.5719951241256203</v>
      </c>
      <c r="NF22" s="25">
        <v>6.0717119583133901</v>
      </c>
      <c r="NG22" s="25">
        <v>5.2171407199999997</v>
      </c>
      <c r="NH22" s="25">
        <v>4.8370302238014498</v>
      </c>
      <c r="NI22" s="25">
        <v>6.3990817665597399</v>
      </c>
      <c r="NJ22" s="25">
        <v>5.5950803399695497</v>
      </c>
      <c r="NK22" s="25">
        <v>5.6643513379091299</v>
      </c>
      <c r="NL22" s="25">
        <v>4.9688308600360998</v>
      </c>
      <c r="NM22" s="25">
        <v>4.01891998712924</v>
      </c>
      <c r="NN22" s="25">
        <v>4.0085262255087004</v>
      </c>
      <c r="NO22" s="25">
        <v>4.0891954317253401</v>
      </c>
      <c r="NP22" s="25">
        <v>4.1023261426645901</v>
      </c>
      <c r="NQ22" s="25">
        <v>5.3380968099999997</v>
      </c>
      <c r="NR22" s="25">
        <v>6.0917931999999997</v>
      </c>
      <c r="NS22" s="25">
        <v>5.64977369</v>
      </c>
      <c r="NT22" s="25">
        <v>5.0085329399999896</v>
      </c>
      <c r="NU22" s="25">
        <v>6.5497214100000001</v>
      </c>
      <c r="NV22" s="25">
        <v>6.9122913199999996</v>
      </c>
      <c r="NW22" s="25">
        <v>6.2634138200000002</v>
      </c>
      <c r="NX22" s="25">
        <v>5.5800120900000003</v>
      </c>
      <c r="NY22" s="25">
        <v>4.44734885</v>
      </c>
      <c r="NZ22" s="25">
        <v>4.3324419799999996</v>
      </c>
      <c r="OA22" s="25">
        <v>4.1891929899999996</v>
      </c>
      <c r="OB22" s="25">
        <v>4.5420960099999999</v>
      </c>
      <c r="OC22" s="25">
        <v>5.1096247756981299</v>
      </c>
      <c r="OD22" s="25">
        <v>5.6734244716110176</v>
      </c>
      <c r="OE22" s="25">
        <v>4.9796479039631203</v>
      </c>
      <c r="OF22" s="25">
        <v>4.9324183967906299</v>
      </c>
      <c r="OG22" s="25">
        <v>6.2759419629716202</v>
      </c>
      <c r="OH22" s="25">
        <v>6.65681599054549</v>
      </c>
      <c r="OI22" s="25">
        <v>6.54052915919066</v>
      </c>
      <c r="OJ22" s="25">
        <v>6.2808025433563204</v>
      </c>
      <c r="OK22" s="25">
        <v>4.9629514897628901</v>
      </c>
      <c r="OL22" s="25">
        <v>4.5576298537721902</v>
      </c>
      <c r="OM22" s="25">
        <v>4.9685774184806899</v>
      </c>
      <c r="ON22" s="25">
        <v>4.5047743726067102</v>
      </c>
      <c r="OO22" s="25">
        <v>5.4385309139901663</v>
      </c>
      <c r="OP22" s="25">
        <v>5.1396527134337413</v>
      </c>
      <c r="OQ22" s="25">
        <v>5.4756614635618197</v>
      </c>
      <c r="OR22" s="25">
        <v>5.1956184750124095</v>
      </c>
      <c r="OS22" s="25">
        <v>6.2583830164586871</v>
      </c>
      <c r="OT22" s="25">
        <v>6.8850649986268095</v>
      </c>
      <c r="OU22" s="25">
        <v>6.3459246308756283</v>
      </c>
      <c r="OV22" s="25">
        <v>5.4257801169072</v>
      </c>
      <c r="OW22" s="25">
        <v>3.4924433177891525</v>
      </c>
      <c r="OX22" s="25">
        <v>5.4008413418036731</v>
      </c>
      <c r="OY22" s="25">
        <v>4.8898562777814947</v>
      </c>
      <c r="OZ22" s="25">
        <v>5.5258017913596209</v>
      </c>
      <c r="PA22" s="25">
        <v>6.7607510038656651</v>
      </c>
      <c r="PB22" s="25">
        <v>6.2669467718187652</v>
      </c>
      <c r="PC22" s="25">
        <v>5.6008689959474323</v>
      </c>
      <c r="PD22" s="25">
        <v>5.0845600363904291</v>
      </c>
      <c r="PE22" s="25">
        <v>6.0203093699999997</v>
      </c>
      <c r="PF22" s="25">
        <v>7.7974210020544445</v>
      </c>
      <c r="PG22" s="25">
        <v>7.0837921158896657</v>
      </c>
      <c r="PH22" s="25">
        <v>10.311406761533489</v>
      </c>
    </row>
    <row r="23" spans="1:424" x14ac:dyDescent="0.3">
      <c r="A23" s="11" t="s">
        <v>15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5">
        <v>0.76543600000000001</v>
      </c>
      <c r="AB23" s="25">
        <v>0.34614299999999998</v>
      </c>
      <c r="AC23" s="25">
        <v>0.61940799999999996</v>
      </c>
      <c r="AD23" s="25">
        <v>0.43098700000000001</v>
      </c>
      <c r="AE23" s="25">
        <v>0.46382699999999999</v>
      </c>
      <c r="AF23" s="25">
        <v>0.51455600000000001</v>
      </c>
      <c r="AG23" s="25">
        <v>0.5</v>
      </c>
      <c r="AH23" s="25">
        <v>0.5</v>
      </c>
      <c r="AI23" s="25">
        <v>0.5</v>
      </c>
      <c r="AJ23" s="25">
        <v>0.5</v>
      </c>
      <c r="AK23" s="25">
        <v>0.5</v>
      </c>
      <c r="AL23" s="25">
        <v>0.5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0.91918674448560633</v>
      </c>
      <c r="AZ23" s="25">
        <v>0.62217016439384953</v>
      </c>
      <c r="BA23" s="25">
        <v>0.51386072109766001</v>
      </c>
      <c r="BB23" s="25">
        <v>0.40588953113225235</v>
      </c>
      <c r="BC23" s="25">
        <v>0.36185695577682403</v>
      </c>
      <c r="BD23" s="25">
        <v>0.39708372443593104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0.91918674448560633</v>
      </c>
      <c r="BL23" s="25">
        <v>0.62217016439384953</v>
      </c>
      <c r="BM23" s="25">
        <v>0.51386072109766001</v>
      </c>
      <c r="BN23" s="25">
        <v>0.40588953113225235</v>
      </c>
      <c r="BO23" s="25">
        <v>1.4379999999999999</v>
      </c>
      <c r="BP23" s="25">
        <v>2.165</v>
      </c>
      <c r="BQ23" s="25">
        <v>0</v>
      </c>
      <c r="BR23" s="25">
        <v>0</v>
      </c>
      <c r="BS23" s="25">
        <v>0.52900000000000003</v>
      </c>
      <c r="BT23" s="25">
        <v>1.2609999999999999</v>
      </c>
      <c r="BU23" s="25">
        <v>1.5209999999999999</v>
      </c>
      <c r="BV23" s="25">
        <v>1.1240000000000001</v>
      </c>
      <c r="BW23" s="25">
        <v>0.876</v>
      </c>
      <c r="BX23" s="25">
        <v>0.36099999999999999</v>
      </c>
      <c r="BY23" s="25">
        <v>0.79700000000000004</v>
      </c>
      <c r="BZ23" s="25">
        <v>0.40562367999999999</v>
      </c>
      <c r="CA23" s="25">
        <v>0.81400000000000006</v>
      </c>
      <c r="CB23" s="25">
        <v>0.79200000000000004</v>
      </c>
      <c r="CC23" s="25">
        <v>0.72699999999999998</v>
      </c>
      <c r="CD23" s="25">
        <v>0.73899999999999999</v>
      </c>
      <c r="CE23" s="25">
        <v>1.5309999999999999</v>
      </c>
      <c r="CF23" s="25">
        <v>0.92600000000000005</v>
      </c>
      <c r="CG23" s="25">
        <v>0.97299999999999998</v>
      </c>
      <c r="CH23" s="25">
        <v>0.63200000000000001</v>
      </c>
      <c r="CI23" s="25">
        <v>0.82799999999999996</v>
      </c>
      <c r="CJ23" s="25">
        <v>1.1459999999999999</v>
      </c>
      <c r="CK23" s="25">
        <v>1.3049999999999999</v>
      </c>
      <c r="CL23" s="25">
        <v>1.2070000000000001</v>
      </c>
      <c r="CM23" s="25">
        <v>1.284</v>
      </c>
      <c r="CN23" s="25">
        <v>5.0000000000000001E-3</v>
      </c>
      <c r="CO23" s="25">
        <v>1.0289999999999999</v>
      </c>
      <c r="CP23" s="25">
        <v>1.482</v>
      </c>
      <c r="CQ23" s="25">
        <v>1.6180000000000001</v>
      </c>
      <c r="CR23" s="25">
        <v>0.63800000000000001</v>
      </c>
      <c r="CS23" s="25">
        <v>0.67900000000000005</v>
      </c>
      <c r="CT23" s="25">
        <v>0.65200000000000002</v>
      </c>
      <c r="CU23" s="25">
        <v>0.64200000000000002</v>
      </c>
      <c r="CV23" s="25">
        <v>0.53</v>
      </c>
      <c r="CW23" s="25">
        <v>0.71</v>
      </c>
      <c r="CX23" s="25">
        <v>0.56000000000000005</v>
      </c>
      <c r="CY23" s="25">
        <v>0.58899999999999997</v>
      </c>
      <c r="CZ23" s="25">
        <v>0.502</v>
      </c>
      <c r="DA23" s="25">
        <v>0.43969999999999998</v>
      </c>
      <c r="DB23" s="25">
        <v>0.46200000000000002</v>
      </c>
      <c r="DC23" s="25">
        <v>0.79</v>
      </c>
      <c r="DD23" s="25">
        <v>0.92900000000000005</v>
      </c>
      <c r="DE23" s="25">
        <v>0.92100000000000004</v>
      </c>
      <c r="DF23" s="25">
        <v>0.82600000000000007</v>
      </c>
      <c r="DG23" s="25">
        <v>0.86</v>
      </c>
      <c r="DH23" s="25">
        <v>0.77</v>
      </c>
      <c r="DI23" s="25">
        <v>0.92</v>
      </c>
      <c r="DJ23" s="25">
        <v>0.73</v>
      </c>
      <c r="DK23" s="25">
        <v>0.83899999999999997</v>
      </c>
      <c r="DL23" s="25">
        <v>0.876</v>
      </c>
      <c r="DM23" s="25">
        <v>0.93899999999999995</v>
      </c>
      <c r="DN23" s="25">
        <v>1.052</v>
      </c>
      <c r="DO23" s="25">
        <v>1.0649999999999999</v>
      </c>
      <c r="DP23" s="25">
        <v>1.127</v>
      </c>
      <c r="DQ23" s="25">
        <v>1.0329999999999999</v>
      </c>
      <c r="DR23" s="25">
        <v>0.90500000000000003</v>
      </c>
      <c r="DS23" s="25">
        <v>1.3859999999999999</v>
      </c>
      <c r="DT23" s="25">
        <v>1.867</v>
      </c>
      <c r="DU23" s="25">
        <v>0.878</v>
      </c>
      <c r="DV23" s="25">
        <v>0.71499999999999997</v>
      </c>
      <c r="DW23" s="25">
        <v>0</v>
      </c>
      <c r="DX23" s="25">
        <v>0</v>
      </c>
      <c r="DY23" s="25">
        <v>0.66800000000000004</v>
      </c>
      <c r="DZ23" s="25">
        <v>0.59</v>
      </c>
      <c r="EA23" s="25">
        <v>1.9E-2</v>
      </c>
      <c r="EB23" s="25">
        <v>0.13300000000000001</v>
      </c>
      <c r="EC23" s="25">
        <v>0.16700000000000001</v>
      </c>
      <c r="ED23" s="25">
        <v>0.82799999999999996</v>
      </c>
      <c r="EE23" s="25">
        <v>4.8000000000000001E-2</v>
      </c>
      <c r="EF23" s="25">
        <v>3.9E-2</v>
      </c>
      <c r="EG23" s="25">
        <v>0.752</v>
      </c>
      <c r="EH23" s="25">
        <v>0.71099999999999997</v>
      </c>
      <c r="EI23" s="25">
        <v>0.73699999999999999</v>
      </c>
      <c r="EJ23" s="25">
        <v>0.80600000000000005</v>
      </c>
      <c r="EK23" s="25">
        <v>0.79</v>
      </c>
      <c r="EL23" s="25">
        <v>1.107</v>
      </c>
      <c r="EM23" s="25">
        <v>0.81200000000000006</v>
      </c>
      <c r="EN23" s="25">
        <v>0.85699999999999998</v>
      </c>
      <c r="EO23" s="25">
        <v>0.92200000000000004</v>
      </c>
      <c r="EP23" s="25">
        <v>4.109</v>
      </c>
      <c r="EQ23" s="25">
        <v>4.4880000000000004</v>
      </c>
      <c r="ER23" s="25">
        <v>3.387</v>
      </c>
      <c r="ES23" s="25">
        <v>3.3460000000000001</v>
      </c>
      <c r="ET23" s="25">
        <v>3.5230000000000001</v>
      </c>
      <c r="EU23" s="25">
        <v>3.528</v>
      </c>
      <c r="EV23" s="25">
        <v>3.5609999999999999</v>
      </c>
      <c r="EW23" s="25">
        <v>1.6479999999999999</v>
      </c>
      <c r="EX23" s="25">
        <v>1.8979999999999999</v>
      </c>
      <c r="EY23" s="25">
        <v>1.869</v>
      </c>
      <c r="EZ23" s="25">
        <v>2.1840000000000002</v>
      </c>
      <c r="FA23" s="25">
        <v>1.976</v>
      </c>
      <c r="FB23" s="25">
        <v>2.9089999999999998</v>
      </c>
      <c r="FC23" s="25">
        <v>2.4369999999999998</v>
      </c>
      <c r="FD23" s="25">
        <v>2.3330000000000002</v>
      </c>
      <c r="FE23" s="25">
        <v>2.58</v>
      </c>
      <c r="FF23" s="25">
        <v>2.5659999999999998</v>
      </c>
      <c r="FG23" s="25">
        <v>3.0840000000000001</v>
      </c>
      <c r="FH23" s="25">
        <v>2.5979999999999999</v>
      </c>
      <c r="FI23" s="25">
        <v>2.9750000000000001</v>
      </c>
      <c r="FJ23" s="25">
        <v>3.653</v>
      </c>
      <c r="FK23" s="25">
        <v>3.2290000000000001</v>
      </c>
      <c r="FL23" s="25">
        <v>2.2949999999999999</v>
      </c>
      <c r="FM23" s="25">
        <v>2.8140000000000001</v>
      </c>
      <c r="FN23" s="25">
        <v>2.4870000000000001</v>
      </c>
      <c r="FO23" s="25">
        <v>2.3279999999999998</v>
      </c>
      <c r="FP23" s="25">
        <v>2.16</v>
      </c>
      <c r="FQ23" s="25">
        <v>2.1579999999999999</v>
      </c>
      <c r="FR23" s="25">
        <v>2.4790000000000001</v>
      </c>
      <c r="FS23" s="25">
        <v>2.2160000000000002</v>
      </c>
      <c r="FT23" s="25">
        <v>2.6789999999999998</v>
      </c>
      <c r="FU23" s="25">
        <v>2.3719999999999999</v>
      </c>
      <c r="FV23" s="25">
        <v>2.653</v>
      </c>
      <c r="FW23" s="25">
        <v>2.8559999999999999</v>
      </c>
      <c r="FX23" s="25">
        <v>2.524</v>
      </c>
      <c r="FY23" s="25">
        <v>2.5670000000000002</v>
      </c>
      <c r="FZ23" s="25">
        <v>2.621</v>
      </c>
      <c r="GA23" s="25">
        <v>3.6840000000000002</v>
      </c>
      <c r="GB23" s="25">
        <v>3.1749999999999998</v>
      </c>
      <c r="GC23" s="25">
        <v>2.915</v>
      </c>
      <c r="GD23" s="25">
        <v>3.2080000000000002</v>
      </c>
      <c r="GE23" s="25">
        <v>3.4470000000000001</v>
      </c>
      <c r="GF23" s="25">
        <v>4.2240000000000002</v>
      </c>
      <c r="GG23" s="25">
        <v>3.089</v>
      </c>
      <c r="GH23" s="25">
        <v>3.048</v>
      </c>
      <c r="GI23" s="25">
        <v>4.3019999999999996</v>
      </c>
      <c r="GJ23" s="25">
        <v>2.99</v>
      </c>
      <c r="GK23" s="25">
        <v>3.6219999999999999</v>
      </c>
      <c r="GL23" s="25">
        <v>3.262</v>
      </c>
      <c r="GM23" s="25">
        <v>2.891</v>
      </c>
      <c r="GN23" s="25">
        <v>3.1429999999999998</v>
      </c>
      <c r="GO23" s="25">
        <v>3.0139999999999998</v>
      </c>
      <c r="GP23" s="25">
        <v>3.9550000000000001</v>
      </c>
      <c r="GQ23" s="25">
        <v>3.9</v>
      </c>
      <c r="GR23" s="25">
        <v>3.16</v>
      </c>
      <c r="GS23" s="25">
        <v>2.5180000000000002</v>
      </c>
      <c r="GT23" s="25">
        <v>3.3559999999999999</v>
      </c>
      <c r="GU23" s="25">
        <v>5.1734934496421268</v>
      </c>
      <c r="GV23" s="25">
        <v>2.3592478271983643</v>
      </c>
      <c r="GW23" s="25">
        <v>5.8812677978016357</v>
      </c>
      <c r="GX23" s="25">
        <v>6.0666372699386502</v>
      </c>
      <c r="GY23" s="25">
        <v>4.6342368034253587</v>
      </c>
      <c r="GZ23" s="25">
        <v>4.4488673312883442</v>
      </c>
      <c r="HA23" s="25">
        <v>6.0497854997443756</v>
      </c>
      <c r="HB23" s="25">
        <v>3.8422036042944789</v>
      </c>
      <c r="HC23" s="25">
        <v>8.7123651904396731</v>
      </c>
      <c r="HD23" s="25">
        <v>1.1290686030163599</v>
      </c>
      <c r="HE23" s="25">
        <v>8.261000000000001</v>
      </c>
      <c r="HF23" s="25">
        <v>8.58</v>
      </c>
      <c r="HG23" s="25">
        <v>11.614999999999998</v>
      </c>
      <c r="HH23" s="25">
        <v>8.1549999999999994</v>
      </c>
      <c r="HI23" s="25">
        <v>8.0649999999999995</v>
      </c>
      <c r="HJ23" s="25">
        <v>8.4909999999999997</v>
      </c>
      <c r="HK23" s="25">
        <v>8.2289999999999992</v>
      </c>
      <c r="HL23" s="25">
        <v>8.5080000000000009</v>
      </c>
      <c r="HM23" s="25">
        <v>8.2919999999999998</v>
      </c>
      <c r="HN23" s="25">
        <v>9.8010000000000002</v>
      </c>
      <c r="HO23" s="25">
        <v>6.6429999999999998</v>
      </c>
      <c r="HP23" s="25">
        <v>8.1270000000000007</v>
      </c>
      <c r="HQ23" s="25">
        <v>9.1530932549971382</v>
      </c>
      <c r="HR23" s="25">
        <v>5.4918559529982822</v>
      </c>
      <c r="HS23" s="25">
        <v>10.304611438690326</v>
      </c>
      <c r="HT23" s="25">
        <v>11.338025193286779</v>
      </c>
      <c r="HU23" s="25">
        <v>9.3302498986422453</v>
      </c>
      <c r="HV23" s="25">
        <v>7.8539445349330288</v>
      </c>
      <c r="HW23" s="25">
        <v>11.155655839611478</v>
      </c>
      <c r="HX23" s="25">
        <v>11.426603515109331</v>
      </c>
      <c r="HY23" s="25">
        <v>9.2121454695455061</v>
      </c>
      <c r="HZ23" s="25">
        <v>7.4701051403686325</v>
      </c>
      <c r="IA23" s="25">
        <v>8.4440000000000008</v>
      </c>
      <c r="IB23" s="25">
        <v>5.7869999999999999</v>
      </c>
      <c r="IC23" s="25">
        <v>9.0174366500000005</v>
      </c>
      <c r="ID23" s="25">
        <v>7.9199443599999997</v>
      </c>
      <c r="IE23" s="25">
        <v>7.7967047000000003</v>
      </c>
      <c r="IF23" s="25">
        <v>9.0821255999999995</v>
      </c>
      <c r="IG23" s="25">
        <v>8.1157994000000002</v>
      </c>
      <c r="IH23" s="25">
        <v>9.1941392700000009</v>
      </c>
      <c r="II23" s="25">
        <v>9.6678198799999997</v>
      </c>
      <c r="IJ23" s="25">
        <v>8.1197792799999995</v>
      </c>
      <c r="IK23" s="25">
        <v>8.9169976500000008</v>
      </c>
      <c r="IL23" s="25">
        <v>9.5664522299999994</v>
      </c>
      <c r="IM23" s="25">
        <v>10.406562920000001</v>
      </c>
      <c r="IN23" s="25">
        <v>9.0556973900000006</v>
      </c>
      <c r="IO23" s="25">
        <v>7.0877444599999997</v>
      </c>
      <c r="IP23" s="25">
        <v>11.679802840000001</v>
      </c>
      <c r="IQ23" s="25">
        <v>12.21032284</v>
      </c>
      <c r="IR23" s="25">
        <v>9.4721770299999992</v>
      </c>
      <c r="IS23" s="25">
        <v>10.821008880000001</v>
      </c>
      <c r="IT23" s="25">
        <v>10.58538536</v>
      </c>
      <c r="IU23" s="25">
        <v>12.038768839999999</v>
      </c>
      <c r="IV23" s="25">
        <v>12.6113342</v>
      </c>
      <c r="IW23" s="25">
        <v>11.996749749999999</v>
      </c>
      <c r="IX23" s="25">
        <v>12.08575592</v>
      </c>
      <c r="IY23" s="25">
        <v>10.857251379999999</v>
      </c>
      <c r="IZ23" s="25">
        <v>11.509761770000001</v>
      </c>
      <c r="JA23" s="25">
        <v>11.24987928</v>
      </c>
      <c r="JB23" s="25">
        <v>9.9858278299999998</v>
      </c>
      <c r="JC23" s="25">
        <v>10.72632948</v>
      </c>
      <c r="JD23" s="25">
        <v>11.0551531</v>
      </c>
      <c r="JE23" s="25">
        <v>12.010374369999999</v>
      </c>
      <c r="JF23" s="25">
        <v>11.20845046</v>
      </c>
      <c r="JG23" s="25">
        <v>11.67200235</v>
      </c>
      <c r="JH23" s="25">
        <v>11.634856409999999</v>
      </c>
      <c r="JI23" s="25">
        <v>10.68061967</v>
      </c>
      <c r="JJ23" s="25">
        <v>11.53679762</v>
      </c>
      <c r="JK23" s="25">
        <v>11.84733104</v>
      </c>
      <c r="JL23" s="25">
        <v>13.16502006</v>
      </c>
      <c r="JM23" s="25">
        <v>13.546633885</v>
      </c>
      <c r="JN23" s="25">
        <v>11.084753182</v>
      </c>
      <c r="JO23" s="25">
        <v>12.122146917</v>
      </c>
      <c r="JP23" s="25">
        <v>10.999867988779799</v>
      </c>
      <c r="JQ23" s="25">
        <v>11.541138547999999</v>
      </c>
      <c r="JR23" s="25">
        <v>12.206887811</v>
      </c>
      <c r="JS23" s="25">
        <v>12.654676310999999</v>
      </c>
      <c r="JT23" s="25">
        <v>13.1330156908961</v>
      </c>
      <c r="JU23" s="25">
        <v>12.77931231</v>
      </c>
      <c r="JV23" s="25">
        <v>13.29008091</v>
      </c>
      <c r="JW23" s="25">
        <v>12.317301627000001</v>
      </c>
      <c r="JX23" s="25">
        <v>13.437151058</v>
      </c>
      <c r="JY23" s="25">
        <v>11.406495596212901</v>
      </c>
      <c r="JZ23" s="25">
        <v>9.9458198425544104</v>
      </c>
      <c r="KA23" s="25">
        <v>11.578124511</v>
      </c>
      <c r="KB23" s="25">
        <v>10.462678543000001</v>
      </c>
      <c r="KC23" s="25">
        <v>10.6418862275326</v>
      </c>
      <c r="KD23" s="25">
        <v>11.679872006</v>
      </c>
      <c r="KE23" s="25">
        <v>10.418611602</v>
      </c>
      <c r="KF23" s="25">
        <v>12.490053061999999</v>
      </c>
      <c r="KG23" s="25">
        <v>11.166081708</v>
      </c>
      <c r="KH23" s="25">
        <v>10.44637807</v>
      </c>
      <c r="KI23" s="25">
        <v>9.8058786563485096</v>
      </c>
      <c r="KJ23" s="25">
        <v>11.203831940000001</v>
      </c>
      <c r="KK23" s="25">
        <v>10.875404139</v>
      </c>
      <c r="KL23" s="25">
        <v>8.4401854059999994</v>
      </c>
      <c r="KM23" s="25">
        <v>10.908931342136301</v>
      </c>
      <c r="KN23" s="25">
        <v>9.7683135165220705</v>
      </c>
      <c r="KO23" s="25">
        <v>9.1094372200000002</v>
      </c>
      <c r="KP23" s="25">
        <v>8.4426410880000002</v>
      </c>
      <c r="KQ23" s="25">
        <v>10.55993548</v>
      </c>
      <c r="KR23" s="25">
        <v>10.182531908</v>
      </c>
      <c r="KS23" s="25">
        <v>10.527673239</v>
      </c>
      <c r="KT23" s="25">
        <v>9.8265272590000006</v>
      </c>
      <c r="KU23" s="25">
        <v>9.7452217779999906</v>
      </c>
      <c r="KV23" s="25">
        <v>11.468234205</v>
      </c>
      <c r="KW23" s="25">
        <v>9.9694660346439505</v>
      </c>
      <c r="KX23" s="25">
        <v>9.5259804609999996</v>
      </c>
      <c r="KY23" s="25">
        <v>10.324206397999999</v>
      </c>
      <c r="KZ23" s="25">
        <v>10.217687324</v>
      </c>
      <c r="LA23" s="25">
        <v>10.385116418000001</v>
      </c>
      <c r="LB23" s="25">
        <v>11.38976512</v>
      </c>
      <c r="LC23" s="25">
        <v>11.5607891798095</v>
      </c>
      <c r="LD23" s="25">
        <v>11.1032590306852</v>
      </c>
      <c r="LE23" s="25">
        <v>10.0585725844458</v>
      </c>
      <c r="LF23" s="25">
        <v>11.1453841838219</v>
      </c>
      <c r="LG23" s="25">
        <v>10.7188228103493</v>
      </c>
      <c r="LH23" s="25">
        <v>12.967035682910501</v>
      </c>
      <c r="LI23" s="25">
        <v>10.379652744816401</v>
      </c>
      <c r="LJ23" s="25">
        <v>10.0133799613108</v>
      </c>
      <c r="LK23" s="25">
        <v>10.7528369468438</v>
      </c>
      <c r="LL23" s="25">
        <v>10.588726313404999</v>
      </c>
      <c r="LM23" s="25">
        <v>9.8773198754469895</v>
      </c>
      <c r="LN23" s="25">
        <v>10.0415314764432</v>
      </c>
      <c r="LO23" s="25">
        <v>12.069171730000001</v>
      </c>
      <c r="LP23" s="25">
        <v>11.05815348</v>
      </c>
      <c r="LQ23" s="25">
        <v>10.49454177</v>
      </c>
      <c r="LR23" s="25">
        <v>13.88652059</v>
      </c>
      <c r="LS23" s="25">
        <v>11.941571980000001</v>
      </c>
      <c r="LT23" s="25">
        <v>11.372536159999999</v>
      </c>
      <c r="LU23" s="25">
        <v>11.327189069999999</v>
      </c>
      <c r="LV23" s="25">
        <v>9.5902233999999993</v>
      </c>
      <c r="LW23" s="25">
        <v>10.76039342</v>
      </c>
      <c r="LX23" s="25">
        <v>10.165802103685399</v>
      </c>
      <c r="LY23" s="25">
        <v>10.77489486</v>
      </c>
      <c r="LZ23" s="25">
        <v>10.41021467</v>
      </c>
      <c r="MA23" s="25">
        <v>11.673688869999999</v>
      </c>
      <c r="MB23" s="25">
        <v>11.32383879</v>
      </c>
      <c r="MC23" s="25">
        <v>10.734391520000001</v>
      </c>
      <c r="MD23" s="25">
        <v>11.469504089998701</v>
      </c>
      <c r="ME23" s="25">
        <v>11.71406943</v>
      </c>
      <c r="MF23" s="25">
        <v>12.18354154</v>
      </c>
      <c r="MG23" s="25">
        <v>11.51846243</v>
      </c>
      <c r="MH23" s="25">
        <v>11.353998519999999</v>
      </c>
      <c r="MI23" s="25">
        <v>8.1816452062599794</v>
      </c>
      <c r="MJ23" s="25">
        <v>2.7093352175569798</v>
      </c>
      <c r="MK23" s="25">
        <v>3.2382952999999999</v>
      </c>
      <c r="ML23" s="25">
        <v>4.4708685399999997</v>
      </c>
      <c r="MM23" s="25">
        <v>3.9554293199999999</v>
      </c>
      <c r="MN23" s="25">
        <v>4.0368945186939396</v>
      </c>
      <c r="MO23" s="25">
        <v>4.7410660499999997</v>
      </c>
      <c r="MP23" s="25">
        <v>7.0081466099999998</v>
      </c>
      <c r="MQ23" s="25">
        <v>7.7280274499999999</v>
      </c>
      <c r="MR23" s="25">
        <v>8.1564749899999995</v>
      </c>
      <c r="MS23" s="25">
        <v>7.3725417499999999</v>
      </c>
      <c r="MT23" s="25">
        <v>6.7871079200000004</v>
      </c>
      <c r="MU23" s="25">
        <v>8.2745506399999993</v>
      </c>
      <c r="MV23" s="25">
        <v>8.6658846300000008</v>
      </c>
      <c r="MW23" s="25">
        <v>7.9232813408740101</v>
      </c>
      <c r="MX23" s="25">
        <v>8.5011511421984292</v>
      </c>
      <c r="MY23" s="25">
        <v>8.2390813958892402</v>
      </c>
      <c r="MZ23" s="25">
        <v>8.4566150974677203</v>
      </c>
      <c r="NA23" s="25">
        <v>8.6462530345836708</v>
      </c>
      <c r="NB23" s="25">
        <v>9.2054931072449602</v>
      </c>
      <c r="NC23" s="25">
        <v>8.24015378791273</v>
      </c>
      <c r="ND23" s="25">
        <v>9.1929662789035795</v>
      </c>
      <c r="NE23" s="25">
        <v>8.9326444692328302</v>
      </c>
      <c r="NF23" s="25">
        <v>6.7275117817580297</v>
      </c>
      <c r="NG23" s="25">
        <v>8.4670611900000008</v>
      </c>
      <c r="NH23" s="25">
        <v>8.5723236615660792</v>
      </c>
      <c r="NI23" s="25">
        <v>8.7530054735918092</v>
      </c>
      <c r="NJ23" s="25">
        <v>11.3539404199876</v>
      </c>
      <c r="NK23" s="25">
        <v>10.542434948170101</v>
      </c>
      <c r="NL23" s="25">
        <v>10.7676334200001</v>
      </c>
      <c r="NM23" s="25">
        <v>8.8389348935680907</v>
      </c>
      <c r="NN23" s="25">
        <v>9.0405387713342797</v>
      </c>
      <c r="NO23" s="25">
        <v>9.4209609690434206</v>
      </c>
      <c r="NP23" s="25">
        <v>10.5717453206887</v>
      </c>
      <c r="NQ23" s="25">
        <v>9.9301763899945996</v>
      </c>
      <c r="NR23" s="25">
        <v>8.1348503300000008</v>
      </c>
      <c r="NS23" s="25">
        <v>9.2616105900000001</v>
      </c>
      <c r="NT23" s="25">
        <v>10.09000674</v>
      </c>
      <c r="NU23" s="25">
        <v>12.17701692</v>
      </c>
      <c r="NV23" s="25">
        <v>13.371287009998801</v>
      </c>
      <c r="NW23" s="25">
        <v>17.2401653799995</v>
      </c>
      <c r="NX23" s="25">
        <v>13.1927392299998</v>
      </c>
      <c r="NY23" s="25">
        <v>10.4980992300022</v>
      </c>
      <c r="NZ23" s="25">
        <v>11.287101440000001</v>
      </c>
      <c r="OA23" s="25">
        <v>12.5291280700005</v>
      </c>
      <c r="OB23" s="25">
        <v>12.4435906000008</v>
      </c>
      <c r="OC23" s="25">
        <v>13.3689744991597</v>
      </c>
      <c r="OD23" s="25">
        <v>12.871382728384141</v>
      </c>
      <c r="OE23" s="25">
        <v>12.7391401287272</v>
      </c>
      <c r="OF23" s="25">
        <v>11.480568770416699</v>
      </c>
      <c r="OG23" s="25">
        <v>11.827112394981601</v>
      </c>
      <c r="OH23" s="25">
        <v>12.0292576491909</v>
      </c>
      <c r="OI23" s="25">
        <v>12.1272113712396</v>
      </c>
      <c r="OJ23" s="25">
        <v>12.1262180254512</v>
      </c>
      <c r="OK23" s="25">
        <v>11.5111345936135</v>
      </c>
      <c r="OL23" s="25">
        <v>12.1437542853272</v>
      </c>
      <c r="OM23" s="25">
        <v>11.3705929826305</v>
      </c>
      <c r="ON23" s="25">
        <v>12.3034209117105</v>
      </c>
      <c r="OO23" s="25">
        <v>12.019517194368765</v>
      </c>
      <c r="OP23" s="25">
        <v>11.348518336419906</v>
      </c>
      <c r="OQ23" s="25">
        <v>11.295049521908261</v>
      </c>
      <c r="OR23" s="25">
        <v>11.447597925933355</v>
      </c>
      <c r="OS23" s="25">
        <v>11.332015708271092</v>
      </c>
      <c r="OT23" s="25">
        <v>12.029321088925572</v>
      </c>
      <c r="OU23" s="25">
        <v>5.9877275139153223</v>
      </c>
      <c r="OV23" s="25">
        <v>5.9435053966335873</v>
      </c>
      <c r="OW23" s="25">
        <v>12.10088592819605</v>
      </c>
      <c r="OX23" s="25">
        <v>11.691994753472066</v>
      </c>
      <c r="OY23" s="25">
        <v>10.941544171367678</v>
      </c>
      <c r="OZ23" s="25">
        <v>18.617687616289935</v>
      </c>
      <c r="PA23" s="25">
        <v>29.180215478438686</v>
      </c>
      <c r="PB23" s="25">
        <v>11.256050995392993</v>
      </c>
      <c r="PC23" s="25">
        <v>14.094895203875323</v>
      </c>
      <c r="PD23" s="25">
        <v>14.682721325097585</v>
      </c>
      <c r="PE23" s="25">
        <v>15.29930678999999</v>
      </c>
      <c r="PF23" s="25">
        <v>7.8193929064102852</v>
      </c>
      <c r="PG23" s="25">
        <v>9.3162885778198259</v>
      </c>
      <c r="PH23" s="25">
        <v>12.475492449232947</v>
      </c>
    </row>
    <row r="24" spans="1:424" x14ac:dyDescent="0.3">
      <c r="A24" s="11" t="s">
        <v>16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0.97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  <c r="CQ24" s="25">
        <v>0</v>
      </c>
      <c r="CR24" s="25">
        <v>0</v>
      </c>
      <c r="CS24" s="25">
        <v>0</v>
      </c>
      <c r="CT24" s="25">
        <v>0</v>
      </c>
      <c r="CU24" s="25">
        <v>0.41439599999999999</v>
      </c>
      <c r="CV24" s="25">
        <v>0.42270999999999997</v>
      </c>
      <c r="CW24" s="25">
        <v>0.75733799999999996</v>
      </c>
      <c r="CX24" s="25">
        <v>0.39733299999999999</v>
      </c>
      <c r="CY24" s="25">
        <v>0.32340799999999997</v>
      </c>
      <c r="CZ24" s="25">
        <v>0</v>
      </c>
      <c r="DA24" s="25">
        <v>0.330729</v>
      </c>
      <c r="DB24" s="25">
        <v>1.032799</v>
      </c>
      <c r="DC24" s="25">
        <v>0.38624000000000003</v>
      </c>
      <c r="DD24" s="25">
        <v>1.1104259999999999</v>
      </c>
      <c r="DE24" s="25">
        <v>1.453371</v>
      </c>
      <c r="DF24" s="25">
        <v>0.70704199999999995</v>
      </c>
      <c r="DG24" s="25">
        <v>1.549614</v>
      </c>
      <c r="DH24" s="25">
        <v>0.75</v>
      </c>
      <c r="DI24" s="25">
        <v>0.627</v>
      </c>
      <c r="DJ24" s="25">
        <v>1.244</v>
      </c>
      <c r="DK24" s="25">
        <v>1.2030000000000001</v>
      </c>
      <c r="DL24" s="25">
        <v>0.58699999999999997</v>
      </c>
      <c r="DM24" s="25">
        <v>1.056</v>
      </c>
      <c r="DN24" s="25">
        <v>0.85799999999999998</v>
      </c>
      <c r="DO24" s="25">
        <v>1.278</v>
      </c>
      <c r="DP24" s="25">
        <v>1.486</v>
      </c>
      <c r="DQ24" s="25">
        <v>1.03</v>
      </c>
      <c r="DR24" s="25">
        <v>1.115</v>
      </c>
      <c r="DS24" s="25">
        <v>1.2150000000000001</v>
      </c>
      <c r="DT24" s="25">
        <v>1.2549999999999999</v>
      </c>
      <c r="DU24" s="25">
        <v>0.95199999999999996</v>
      </c>
      <c r="DV24" s="25">
        <v>0.83599999999999997</v>
      </c>
      <c r="DW24" s="25">
        <v>0.69799999999999995</v>
      </c>
      <c r="DX24" s="25">
        <v>0.875</v>
      </c>
      <c r="DY24" s="25">
        <v>0.72699999999999998</v>
      </c>
      <c r="DZ24" s="25">
        <v>0.75</v>
      </c>
      <c r="EA24" s="25">
        <v>0.52</v>
      </c>
      <c r="EB24" s="25">
        <v>1.087</v>
      </c>
      <c r="EC24" s="25">
        <v>1.06</v>
      </c>
      <c r="ED24" s="25">
        <v>0.97</v>
      </c>
      <c r="EE24" s="25">
        <v>0.73099999999999998</v>
      </c>
      <c r="EF24" s="25">
        <v>1.0660000000000001</v>
      </c>
      <c r="EG24" s="25">
        <v>0.11899999999999999</v>
      </c>
      <c r="EH24" s="25">
        <v>0</v>
      </c>
      <c r="EI24" s="25">
        <v>0</v>
      </c>
      <c r="EJ24" s="25">
        <v>0</v>
      </c>
      <c r="EK24" s="25">
        <v>0</v>
      </c>
      <c r="EL24" s="25">
        <v>0</v>
      </c>
      <c r="EM24" s="25">
        <v>0</v>
      </c>
      <c r="EN24" s="25">
        <v>0</v>
      </c>
      <c r="EO24" s="25">
        <v>0</v>
      </c>
      <c r="EP24" s="25">
        <v>0</v>
      </c>
      <c r="EQ24" s="25">
        <v>0</v>
      </c>
      <c r="ER24" s="25">
        <v>0</v>
      </c>
      <c r="ES24" s="25">
        <v>0</v>
      </c>
      <c r="ET24" s="25">
        <v>0</v>
      </c>
      <c r="EU24" s="25">
        <v>0</v>
      </c>
      <c r="EV24" s="25">
        <v>0</v>
      </c>
      <c r="EW24" s="25">
        <v>0</v>
      </c>
      <c r="EX24" s="25">
        <v>0</v>
      </c>
      <c r="EY24" s="25">
        <v>0</v>
      </c>
      <c r="EZ24" s="25">
        <v>0</v>
      </c>
      <c r="FA24" s="25">
        <v>1.0760000000000001</v>
      </c>
      <c r="FB24" s="25">
        <v>1.61</v>
      </c>
      <c r="FC24" s="25">
        <v>1.105</v>
      </c>
      <c r="FD24" s="25">
        <v>1.113</v>
      </c>
      <c r="FE24" s="25">
        <v>1.7330000000000001</v>
      </c>
      <c r="FF24" s="25">
        <v>1.165</v>
      </c>
      <c r="FG24" s="25">
        <v>0.53</v>
      </c>
      <c r="FH24" s="25">
        <v>1.659</v>
      </c>
      <c r="FI24" s="25">
        <v>1.0329999999999999</v>
      </c>
      <c r="FJ24" s="25">
        <v>1.038</v>
      </c>
      <c r="FK24" s="25">
        <v>1.119</v>
      </c>
      <c r="FL24" s="25">
        <v>0.53800000000000003</v>
      </c>
      <c r="FM24" s="25">
        <v>1.649</v>
      </c>
      <c r="FN24" s="25">
        <v>1.0209999999999999</v>
      </c>
      <c r="FO24" s="25">
        <v>2.5510000000000002</v>
      </c>
      <c r="FP24" s="25">
        <v>1.31</v>
      </c>
      <c r="FQ24" s="25">
        <v>0.78600000000000003</v>
      </c>
      <c r="FR24" s="25">
        <v>1.5669999999999999</v>
      </c>
      <c r="FS24" s="25">
        <v>1.391</v>
      </c>
      <c r="FT24" s="25">
        <v>1.5720000000000001</v>
      </c>
      <c r="FU24" s="25">
        <v>2.0950000000000002</v>
      </c>
      <c r="FV24" s="25">
        <v>1.5720000000000001</v>
      </c>
      <c r="FW24" s="25">
        <v>2.0470000000000002</v>
      </c>
      <c r="FX24" s="25">
        <v>0.51700000000000002</v>
      </c>
      <c r="FY24" s="25">
        <v>1.833</v>
      </c>
      <c r="FZ24" s="25">
        <v>2.1819999999999999</v>
      </c>
      <c r="GA24" s="25">
        <v>1.0900000000000001</v>
      </c>
      <c r="GB24" s="25">
        <v>1.2569999999999999</v>
      </c>
      <c r="GC24" s="25">
        <v>1.8420000000000001</v>
      </c>
      <c r="GD24" s="25">
        <v>1.0369999999999999</v>
      </c>
      <c r="GE24" s="25">
        <v>1.5549999999999999</v>
      </c>
      <c r="GF24" s="25">
        <v>1.0369999999999999</v>
      </c>
      <c r="GG24" s="25">
        <v>1.5549999999999999</v>
      </c>
      <c r="GH24" s="25">
        <v>1.5549999999999999</v>
      </c>
      <c r="GI24" s="25">
        <v>1.5549999999999999</v>
      </c>
      <c r="GJ24" s="25">
        <v>1.5549999999999999</v>
      </c>
      <c r="GK24" s="25">
        <v>1.143</v>
      </c>
      <c r="GL24" s="25">
        <v>1.3939999999999999</v>
      </c>
      <c r="GM24" s="25">
        <v>1.143</v>
      </c>
      <c r="GN24" s="25">
        <v>1.714</v>
      </c>
      <c r="GO24" s="25">
        <v>2.286</v>
      </c>
      <c r="GP24" s="25">
        <v>1.714</v>
      </c>
      <c r="GQ24" s="25">
        <v>0.57099999999999995</v>
      </c>
      <c r="GR24" s="25">
        <v>1.143</v>
      </c>
      <c r="GS24" s="25">
        <v>1.6830000000000001</v>
      </c>
      <c r="GT24" s="25">
        <v>2.222</v>
      </c>
      <c r="GU24" s="25">
        <v>1.143</v>
      </c>
      <c r="GV24" s="25">
        <v>1.657</v>
      </c>
      <c r="GW24" s="25">
        <v>1.657</v>
      </c>
      <c r="GX24" s="25">
        <v>2.0110000000000001</v>
      </c>
      <c r="GY24" s="25">
        <v>2.0710000000000002</v>
      </c>
      <c r="GZ24" s="25">
        <v>1.429</v>
      </c>
      <c r="HA24" s="25">
        <v>2.0710000000000002</v>
      </c>
      <c r="HB24" s="25">
        <v>1.429</v>
      </c>
      <c r="HC24" s="25">
        <v>1.429</v>
      </c>
      <c r="HD24" s="25">
        <v>1.429</v>
      </c>
      <c r="HE24" s="25">
        <v>0.95199999999999996</v>
      </c>
      <c r="HF24" s="25">
        <v>0.95199999999999996</v>
      </c>
      <c r="HG24" s="25">
        <v>0.95199999999999996</v>
      </c>
      <c r="HH24" s="25">
        <v>1.905</v>
      </c>
      <c r="HI24" s="25">
        <v>0.95199999999999996</v>
      </c>
      <c r="HJ24" s="25">
        <v>1.458</v>
      </c>
      <c r="HK24" s="25">
        <v>0.95199999999999996</v>
      </c>
      <c r="HL24" s="25">
        <v>2.0739999999999998</v>
      </c>
      <c r="HM24" s="25">
        <v>0.47899999999999998</v>
      </c>
      <c r="HN24" s="25">
        <v>1.429</v>
      </c>
      <c r="HO24" s="25">
        <v>0.47599999999999998</v>
      </c>
      <c r="HP24" s="25">
        <v>2.847</v>
      </c>
      <c r="HQ24" s="25">
        <v>1.0349999999999999</v>
      </c>
      <c r="HR24" s="25">
        <v>1.63</v>
      </c>
      <c r="HS24" s="25">
        <v>1.0580000000000001</v>
      </c>
      <c r="HT24" s="25">
        <v>1.0580000000000001</v>
      </c>
      <c r="HU24" s="25">
        <v>1.385</v>
      </c>
      <c r="HV24" s="25">
        <v>2.1160000000000001</v>
      </c>
      <c r="HW24" s="25">
        <v>1.587</v>
      </c>
      <c r="HX24" s="25">
        <v>1.0580000000000001</v>
      </c>
      <c r="HY24" s="25">
        <v>1.0580000000000001</v>
      </c>
      <c r="HZ24" s="25">
        <v>1.587</v>
      </c>
      <c r="IA24" s="25">
        <v>2.1160000000000001</v>
      </c>
      <c r="IB24" s="25">
        <v>1.0580000000000001</v>
      </c>
      <c r="IC24" s="25">
        <v>0.52900000000000003</v>
      </c>
      <c r="ID24" s="25">
        <v>1.587</v>
      </c>
      <c r="IE24" s="25">
        <v>1.817753</v>
      </c>
      <c r="IF24" s="25">
        <v>1.587</v>
      </c>
      <c r="IG24" s="25">
        <v>1.5851120000000001</v>
      </c>
      <c r="IH24" s="25">
        <v>1.5809949999999999</v>
      </c>
      <c r="II24" s="25">
        <v>1.58073</v>
      </c>
      <c r="IJ24" s="25">
        <v>1.5807299399999999</v>
      </c>
      <c r="IK24" s="25">
        <v>1.0477443799999999</v>
      </c>
      <c r="IL24" s="25">
        <v>1.5873264</v>
      </c>
      <c r="IM24" s="25">
        <v>1.5794199900000001</v>
      </c>
      <c r="IN24" s="25">
        <v>1.58136546</v>
      </c>
      <c r="IO24" s="25">
        <v>0.52698802</v>
      </c>
      <c r="IP24" s="25">
        <v>1.58001591</v>
      </c>
      <c r="IQ24" s="25">
        <v>0.52685373000000002</v>
      </c>
      <c r="IR24" s="25">
        <v>0.52698694000000001</v>
      </c>
      <c r="IS24" s="25">
        <v>1.05406406</v>
      </c>
      <c r="IT24" s="25">
        <v>0.52699328000000001</v>
      </c>
      <c r="IU24" s="25">
        <v>1.58109207</v>
      </c>
      <c r="IV24" s="25">
        <v>2.1079690000000002</v>
      </c>
      <c r="IW24" s="25">
        <v>1.05408196</v>
      </c>
      <c r="IX24" s="25">
        <v>2.6446904999999998</v>
      </c>
      <c r="IY24" s="25">
        <v>1.0541887000000001</v>
      </c>
      <c r="IZ24" s="25">
        <v>1.0541887000000001</v>
      </c>
      <c r="JA24" s="25">
        <v>1.57985742</v>
      </c>
      <c r="JB24" s="25">
        <v>1.0542986599999999</v>
      </c>
      <c r="JC24" s="25">
        <v>1.05436566</v>
      </c>
      <c r="JD24" s="25">
        <v>1.0542590999999999</v>
      </c>
      <c r="JE24" s="25">
        <v>1.05415842</v>
      </c>
      <c r="JF24" s="25">
        <v>0.52752982000000004</v>
      </c>
      <c r="JG24" s="25">
        <v>1.05426814</v>
      </c>
      <c r="JH24" s="25">
        <v>0.52710842000000002</v>
      </c>
      <c r="JI24" s="25">
        <v>1.0552483399999999</v>
      </c>
      <c r="JJ24" s="25">
        <v>0.61674419000000003</v>
      </c>
      <c r="JK24" s="25">
        <v>0.52718653999999998</v>
      </c>
      <c r="JL24" s="25">
        <v>0</v>
      </c>
      <c r="JM24" s="25">
        <v>0</v>
      </c>
      <c r="JN24" s="25">
        <v>0</v>
      </c>
      <c r="JO24" s="25">
        <v>0</v>
      </c>
      <c r="JP24" s="25">
        <v>0</v>
      </c>
      <c r="JQ24" s="25">
        <v>0</v>
      </c>
      <c r="JR24" s="25">
        <v>0</v>
      </c>
      <c r="JS24" s="25">
        <v>0</v>
      </c>
      <c r="JT24" s="25">
        <v>0</v>
      </c>
      <c r="JU24" s="25">
        <v>0</v>
      </c>
      <c r="JV24" s="25">
        <v>0</v>
      </c>
      <c r="JW24" s="25">
        <v>0</v>
      </c>
      <c r="JX24" s="25">
        <v>0</v>
      </c>
      <c r="JY24" s="25">
        <v>0</v>
      </c>
      <c r="JZ24" s="25">
        <v>0</v>
      </c>
      <c r="KA24" s="25">
        <v>0</v>
      </c>
      <c r="KB24" s="25">
        <v>0</v>
      </c>
      <c r="KC24" s="25">
        <v>0</v>
      </c>
      <c r="KD24" s="25">
        <v>0</v>
      </c>
      <c r="KE24" s="25">
        <v>0</v>
      </c>
      <c r="KF24" s="25">
        <v>0</v>
      </c>
      <c r="KG24" s="25">
        <v>0</v>
      </c>
      <c r="KH24" s="25">
        <v>0</v>
      </c>
      <c r="KI24" s="25">
        <v>0</v>
      </c>
      <c r="KJ24" s="25">
        <v>0</v>
      </c>
      <c r="KK24" s="25">
        <v>0</v>
      </c>
      <c r="KL24" s="25">
        <v>0</v>
      </c>
      <c r="KM24" s="25">
        <v>0</v>
      </c>
      <c r="KN24" s="25">
        <v>0</v>
      </c>
      <c r="KO24" s="25">
        <v>0</v>
      </c>
      <c r="KP24" s="25">
        <v>0</v>
      </c>
      <c r="KQ24" s="25">
        <v>0</v>
      </c>
      <c r="KR24" s="25">
        <v>0</v>
      </c>
      <c r="KS24" s="25">
        <v>0</v>
      </c>
      <c r="KT24" s="25">
        <v>0</v>
      </c>
      <c r="KU24" s="25">
        <v>0</v>
      </c>
      <c r="KV24" s="25">
        <v>0</v>
      </c>
      <c r="KW24" s="25">
        <v>0</v>
      </c>
      <c r="KX24" s="25">
        <v>0</v>
      </c>
      <c r="KY24" s="25">
        <v>0</v>
      </c>
      <c r="KZ24" s="25">
        <v>0</v>
      </c>
      <c r="LA24" s="25">
        <v>0</v>
      </c>
      <c r="LB24" s="25">
        <v>0</v>
      </c>
      <c r="LC24" s="25">
        <v>0</v>
      </c>
      <c r="LD24" s="25">
        <v>0</v>
      </c>
      <c r="LE24" s="25">
        <v>0</v>
      </c>
      <c r="LF24" s="25">
        <v>0</v>
      </c>
      <c r="LG24" s="25">
        <v>0</v>
      </c>
      <c r="LH24" s="25">
        <v>0</v>
      </c>
      <c r="LI24" s="25">
        <v>0</v>
      </c>
      <c r="LJ24" s="25">
        <v>0</v>
      </c>
      <c r="LK24" s="25">
        <v>0</v>
      </c>
      <c r="LL24" s="25">
        <v>0</v>
      </c>
      <c r="LM24" s="25">
        <v>0</v>
      </c>
      <c r="LN24" s="25">
        <v>0</v>
      </c>
      <c r="LO24" s="25">
        <v>0</v>
      </c>
      <c r="LP24" s="25">
        <v>0</v>
      </c>
      <c r="LQ24" s="25">
        <v>0</v>
      </c>
      <c r="LR24" s="25">
        <v>0</v>
      </c>
      <c r="LS24" s="25">
        <v>0</v>
      </c>
      <c r="LT24" s="25">
        <v>0</v>
      </c>
      <c r="LU24" s="25">
        <v>0</v>
      </c>
      <c r="LV24" s="25">
        <v>0</v>
      </c>
      <c r="LW24" s="25">
        <v>0</v>
      </c>
      <c r="LX24" s="25">
        <v>0</v>
      </c>
      <c r="LY24" s="25">
        <v>0</v>
      </c>
      <c r="LZ24" s="25">
        <v>0</v>
      </c>
      <c r="MA24" s="25">
        <v>0</v>
      </c>
      <c r="MB24" s="25">
        <v>0</v>
      </c>
      <c r="MC24" s="25">
        <v>0</v>
      </c>
      <c r="MD24" s="25">
        <v>0</v>
      </c>
      <c r="ME24" s="25">
        <v>0</v>
      </c>
      <c r="MF24" s="25">
        <v>0</v>
      </c>
      <c r="MG24" s="25">
        <v>0</v>
      </c>
      <c r="MH24" s="25">
        <v>0</v>
      </c>
      <c r="MI24" s="25">
        <v>0</v>
      </c>
      <c r="MJ24" s="25">
        <v>0</v>
      </c>
      <c r="MK24" s="25">
        <v>0</v>
      </c>
      <c r="ML24" s="25">
        <v>0</v>
      </c>
      <c r="MM24" s="25">
        <v>0</v>
      </c>
      <c r="MN24" s="25">
        <v>0</v>
      </c>
      <c r="MO24" s="25">
        <v>0</v>
      </c>
      <c r="MP24" s="25">
        <v>0</v>
      </c>
      <c r="MQ24" s="25">
        <v>0</v>
      </c>
      <c r="MR24" s="25">
        <v>0</v>
      </c>
      <c r="MS24" s="25">
        <v>0</v>
      </c>
      <c r="MT24" s="25">
        <v>0</v>
      </c>
      <c r="MU24" s="25">
        <v>0</v>
      </c>
      <c r="MV24" s="25">
        <v>0</v>
      </c>
      <c r="MW24" s="25">
        <v>0</v>
      </c>
      <c r="MX24" s="25">
        <v>0.32432923823299797</v>
      </c>
      <c r="MY24" s="25">
        <v>0</v>
      </c>
      <c r="MZ24" s="25">
        <v>0</v>
      </c>
      <c r="NA24" s="25">
        <v>0</v>
      </c>
      <c r="NB24" s="25">
        <v>0</v>
      </c>
      <c r="NC24" s="25">
        <v>0</v>
      </c>
      <c r="ND24" s="25">
        <v>0</v>
      </c>
      <c r="NE24" s="25">
        <v>0</v>
      </c>
      <c r="NF24" s="25">
        <v>0</v>
      </c>
      <c r="NG24" s="25">
        <v>0</v>
      </c>
      <c r="NH24" s="25">
        <v>0</v>
      </c>
      <c r="NI24" s="25">
        <v>0</v>
      </c>
      <c r="NJ24" s="25">
        <v>0</v>
      </c>
      <c r="NK24" s="25">
        <v>0</v>
      </c>
      <c r="NL24" s="25">
        <v>0</v>
      </c>
      <c r="NM24" s="25">
        <v>0</v>
      </c>
      <c r="NN24" s="25">
        <v>0</v>
      </c>
      <c r="NO24" s="25">
        <v>0</v>
      </c>
      <c r="NP24" s="25">
        <v>0</v>
      </c>
      <c r="NQ24" s="25">
        <v>0</v>
      </c>
      <c r="NR24" s="25">
        <v>0</v>
      </c>
      <c r="NS24" s="25">
        <v>0</v>
      </c>
      <c r="NT24" s="25">
        <v>0</v>
      </c>
      <c r="NU24" s="25">
        <v>0</v>
      </c>
      <c r="NV24" s="25">
        <v>0</v>
      </c>
      <c r="NW24" s="25">
        <v>0</v>
      </c>
      <c r="NX24" s="25">
        <v>0</v>
      </c>
      <c r="NY24" s="25">
        <v>0</v>
      </c>
      <c r="NZ24" s="25">
        <v>0</v>
      </c>
      <c r="OA24" s="25">
        <v>0</v>
      </c>
      <c r="OB24" s="25">
        <v>0</v>
      </c>
      <c r="OC24" s="25">
        <v>0</v>
      </c>
      <c r="OD24" s="25">
        <v>0</v>
      </c>
      <c r="OE24" s="25">
        <v>0</v>
      </c>
      <c r="OF24" s="25">
        <v>0</v>
      </c>
      <c r="OG24" s="25">
        <v>0</v>
      </c>
      <c r="OH24" s="25">
        <v>0</v>
      </c>
      <c r="OI24" s="25">
        <v>0</v>
      </c>
      <c r="OJ24" s="25">
        <v>0</v>
      </c>
      <c r="OK24" s="25">
        <v>0</v>
      </c>
      <c r="OL24" s="25">
        <v>0</v>
      </c>
      <c r="OM24" s="25">
        <v>0</v>
      </c>
      <c r="ON24" s="25">
        <v>0</v>
      </c>
      <c r="OO24" s="25">
        <v>0</v>
      </c>
      <c r="OP24" s="25">
        <v>0</v>
      </c>
      <c r="OQ24" s="25">
        <v>0</v>
      </c>
      <c r="OR24" s="25">
        <v>0</v>
      </c>
      <c r="OS24" s="25">
        <v>0</v>
      </c>
      <c r="OT24" s="25">
        <v>0</v>
      </c>
      <c r="OU24" s="25">
        <v>0</v>
      </c>
      <c r="OV24" s="25">
        <v>0</v>
      </c>
      <c r="OW24" s="25">
        <v>0</v>
      </c>
      <c r="OX24" s="25">
        <v>0</v>
      </c>
      <c r="OY24" s="25">
        <v>0</v>
      </c>
      <c r="OZ24" s="25">
        <v>0</v>
      </c>
      <c r="PA24" s="25">
        <v>0</v>
      </c>
      <c r="PB24" s="25">
        <v>0</v>
      </c>
      <c r="PC24" s="25">
        <v>0</v>
      </c>
      <c r="PD24" s="25">
        <v>0</v>
      </c>
      <c r="PE24" s="25">
        <v>0</v>
      </c>
      <c r="PF24" s="25">
        <v>0</v>
      </c>
      <c r="PG24" s="25">
        <v>0</v>
      </c>
      <c r="PH24" s="25">
        <v>0</v>
      </c>
    </row>
    <row r="25" spans="1:424" x14ac:dyDescent="0.3">
      <c r="A25" s="26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8">
        <v>0.746</v>
      </c>
      <c r="AB25" s="28">
        <v>0.64200000000000002</v>
      </c>
      <c r="AC25" s="28">
        <v>0.93500000000000005</v>
      </c>
      <c r="AD25" s="28">
        <v>0.54700000000000004</v>
      </c>
      <c r="AE25" s="28">
        <v>1.8639999999999999</v>
      </c>
      <c r="AF25" s="28">
        <v>1.2749999999999999</v>
      </c>
      <c r="AG25" s="28">
        <v>0.55200000000000005</v>
      </c>
      <c r="AH25" s="28">
        <v>0.69800000000000006</v>
      </c>
      <c r="AI25" s="28">
        <v>0.65100000000000002</v>
      </c>
      <c r="AJ25" s="28">
        <v>0.71299999999999997</v>
      </c>
      <c r="AK25" s="28">
        <v>1.0589999999999999</v>
      </c>
      <c r="AL25" s="28">
        <v>0.91300000000000003</v>
      </c>
      <c r="AM25" s="28">
        <v>1.4</v>
      </c>
      <c r="AN25" s="28">
        <v>2.3169999999999997</v>
      </c>
      <c r="AO25" s="28">
        <v>1.615</v>
      </c>
      <c r="AP25" s="28">
        <v>4.3629000000000007</v>
      </c>
      <c r="AQ25" s="28">
        <v>3.1556000000000002</v>
      </c>
      <c r="AR25" s="28">
        <v>3.9809999999999999</v>
      </c>
      <c r="AS25" s="28">
        <v>2.5680999999999998</v>
      </c>
      <c r="AT25" s="28">
        <v>1.8115000000000003</v>
      </c>
      <c r="AU25" s="28">
        <v>2.99125</v>
      </c>
      <c r="AV25" s="28">
        <v>1.46455</v>
      </c>
      <c r="AW25" s="28">
        <v>1.8057000000000003</v>
      </c>
      <c r="AX25" s="28">
        <v>1.8484500000000001</v>
      </c>
      <c r="AY25" s="28">
        <v>1.4900000000000002</v>
      </c>
      <c r="AZ25" s="28">
        <v>1.6741000000000001</v>
      </c>
      <c r="BA25" s="28">
        <v>1.9750000000000001</v>
      </c>
      <c r="BB25" s="28">
        <v>0.46500000000000002</v>
      </c>
      <c r="BC25" s="28">
        <v>2.3140000000000001</v>
      </c>
      <c r="BD25" s="28">
        <v>3.7549999999999999</v>
      </c>
      <c r="BE25" s="28">
        <v>0.97200000000000009</v>
      </c>
      <c r="BF25" s="28">
        <v>2.4260000000000002</v>
      </c>
      <c r="BG25" s="28">
        <v>3.1760000000000002</v>
      </c>
      <c r="BH25" s="28">
        <v>4.5039999999999996</v>
      </c>
      <c r="BI25" s="28">
        <v>2.5920000000000001</v>
      </c>
      <c r="BJ25" s="28">
        <v>4.5570000000000004</v>
      </c>
      <c r="BK25" s="28">
        <v>3.391</v>
      </c>
      <c r="BL25" s="28">
        <v>2.0979999999999999</v>
      </c>
      <c r="BM25" s="28">
        <v>2.089</v>
      </c>
      <c r="BN25" s="28">
        <v>10.207000000000001</v>
      </c>
      <c r="BO25" s="28">
        <v>4.3540000000000001</v>
      </c>
      <c r="BP25" s="28">
        <v>7.202</v>
      </c>
      <c r="BQ25" s="28">
        <v>4.9109999999999996</v>
      </c>
      <c r="BR25" s="28">
        <v>5.2229999999999999</v>
      </c>
      <c r="BS25" s="28">
        <v>6.7030000000000003</v>
      </c>
      <c r="BT25" s="28">
        <v>3.4630000000000001</v>
      </c>
      <c r="BU25" s="28">
        <v>5.5129999999999999</v>
      </c>
      <c r="BV25" s="28">
        <v>2.7480000000000002</v>
      </c>
      <c r="BW25" s="28">
        <v>1.647</v>
      </c>
      <c r="BX25" s="28">
        <v>3.7749999999999999</v>
      </c>
      <c r="BY25" s="28">
        <v>2.0310000000000001</v>
      </c>
      <c r="BZ25" s="28">
        <v>1.6124000000000001</v>
      </c>
      <c r="CA25" s="28">
        <v>2.3267699999999998</v>
      </c>
      <c r="CB25" s="28">
        <v>3.3362970000000001</v>
      </c>
      <c r="CC25" s="28">
        <v>1.3560000000000001</v>
      </c>
      <c r="CD25" s="28">
        <v>1.9500000000000002</v>
      </c>
      <c r="CE25" s="28">
        <v>2.8120000000000003</v>
      </c>
      <c r="CF25" s="28">
        <v>2.391</v>
      </c>
      <c r="CG25" s="28">
        <v>1.9529999999999998</v>
      </c>
      <c r="CH25" s="28">
        <v>7.2060000000000004</v>
      </c>
      <c r="CI25" s="28">
        <v>5.6189999999999998</v>
      </c>
      <c r="CJ25" s="28">
        <v>2.4700000000000002</v>
      </c>
      <c r="CK25" s="28">
        <v>3.83</v>
      </c>
      <c r="CL25" s="28">
        <v>5.7649999999999997</v>
      </c>
      <c r="CM25" s="28">
        <v>9.4580000000000002</v>
      </c>
      <c r="CN25" s="28">
        <v>10.24</v>
      </c>
      <c r="CO25" s="28">
        <v>2.347</v>
      </c>
      <c r="CP25" s="28">
        <v>3.4249999999999998</v>
      </c>
      <c r="CQ25" s="28">
        <v>4.1710000000000003</v>
      </c>
      <c r="CR25" s="28">
        <v>2.956</v>
      </c>
      <c r="CS25" s="28">
        <v>3.86</v>
      </c>
      <c r="CT25" s="28">
        <v>6.3210000000000006</v>
      </c>
      <c r="CU25" s="28">
        <v>3.367</v>
      </c>
      <c r="CV25" s="28">
        <v>2.7730000000000001</v>
      </c>
      <c r="CW25" s="28">
        <v>2.3890000000000002</v>
      </c>
      <c r="CX25" s="28">
        <v>2.8689999999999998</v>
      </c>
      <c r="CY25" s="28">
        <v>3.6309999999999998</v>
      </c>
      <c r="CZ25" s="28">
        <v>4.7229999999999999</v>
      </c>
      <c r="DA25" s="28">
        <v>4.4726999999999997</v>
      </c>
      <c r="DB25" s="28">
        <v>3.0060000000000002</v>
      </c>
      <c r="DC25" s="28">
        <v>6.3439999999999994</v>
      </c>
      <c r="DD25" s="28">
        <v>12.86</v>
      </c>
      <c r="DE25" s="28">
        <v>5.88</v>
      </c>
      <c r="DF25" s="28">
        <v>5.4009999999999998</v>
      </c>
      <c r="DG25" s="28">
        <v>2.9790000000000001</v>
      </c>
      <c r="DH25" s="28">
        <v>4.4809999999999999</v>
      </c>
      <c r="DI25" s="28">
        <v>3.3680000000000003</v>
      </c>
      <c r="DJ25" s="28">
        <v>3.9329999999999998</v>
      </c>
      <c r="DK25" s="28">
        <v>5.2219999999999995</v>
      </c>
      <c r="DL25" s="28">
        <v>3.0640000000000001</v>
      </c>
      <c r="DM25" s="28">
        <v>2.8279999999999998</v>
      </c>
      <c r="DN25" s="28">
        <v>3.15</v>
      </c>
      <c r="DO25" s="28">
        <v>3.9570000000000003</v>
      </c>
      <c r="DP25" s="28">
        <v>5.5819999999999999</v>
      </c>
      <c r="DQ25" s="28">
        <v>7.7420000000000009</v>
      </c>
      <c r="DR25" s="28">
        <v>4.1619999999999999</v>
      </c>
      <c r="DS25" s="28">
        <v>5.0780000000000003</v>
      </c>
      <c r="DT25" s="28">
        <v>6.2430000000000003</v>
      </c>
      <c r="DU25" s="28">
        <v>4.93</v>
      </c>
      <c r="DV25" s="28">
        <v>6.3360000000000003</v>
      </c>
      <c r="DW25" s="28">
        <v>5.3170000000000002</v>
      </c>
      <c r="DX25" s="28">
        <v>3.4420000000000002</v>
      </c>
      <c r="DY25" s="28">
        <v>4.3049999999999997</v>
      </c>
      <c r="DZ25" s="28">
        <v>4</v>
      </c>
      <c r="EA25" s="28">
        <v>5.4729999999999999</v>
      </c>
      <c r="EB25" s="28">
        <v>6.1710000000000003</v>
      </c>
      <c r="EC25" s="28">
        <v>3.88</v>
      </c>
      <c r="ED25" s="28">
        <v>5.6189999999999998</v>
      </c>
      <c r="EE25" s="28">
        <v>5.8879999999999999</v>
      </c>
      <c r="EF25" s="28">
        <v>6.008</v>
      </c>
      <c r="EG25" s="28">
        <v>7.8689999999999998</v>
      </c>
      <c r="EH25" s="28">
        <v>7.8620000000000001</v>
      </c>
      <c r="EI25" s="28">
        <v>4.7679999999999998</v>
      </c>
      <c r="EJ25" s="28">
        <v>4.418139</v>
      </c>
      <c r="EK25" s="28">
        <v>5.588203</v>
      </c>
      <c r="EL25" s="28">
        <v>8.0174649999999996</v>
      </c>
      <c r="EM25" s="28">
        <v>9.1513859999999987</v>
      </c>
      <c r="EN25" s="28">
        <v>8.8358799999999995</v>
      </c>
      <c r="EO25" s="28">
        <v>7.5809999999999995</v>
      </c>
      <c r="EP25" s="28">
        <v>8.2970000000000006</v>
      </c>
      <c r="EQ25" s="28">
        <v>10.862999999999998</v>
      </c>
      <c r="ER25" s="28">
        <v>13.247</v>
      </c>
      <c r="ES25" s="28">
        <v>12.937999999999999</v>
      </c>
      <c r="ET25" s="28">
        <v>8.0530000000000008</v>
      </c>
      <c r="EU25" s="28">
        <v>9.3330000000000002</v>
      </c>
      <c r="EV25" s="28">
        <v>10.934000000000001</v>
      </c>
      <c r="EW25" s="28">
        <v>10.140999999999998</v>
      </c>
      <c r="EX25" s="28">
        <v>8.3729999999999993</v>
      </c>
      <c r="EY25" s="28">
        <v>12.289</v>
      </c>
      <c r="EZ25" s="28">
        <v>8.4990000000000006</v>
      </c>
      <c r="FA25" s="28">
        <v>8.0159999999999982</v>
      </c>
      <c r="FB25" s="28">
        <v>8.6909999999999989</v>
      </c>
      <c r="FC25" s="28">
        <v>10.120000000000001</v>
      </c>
      <c r="FD25" s="28">
        <v>19.141999999999999</v>
      </c>
      <c r="FE25" s="28">
        <v>10.673</v>
      </c>
      <c r="FF25" s="28">
        <v>12.521000000000001</v>
      </c>
      <c r="FG25" s="28">
        <v>13.722000000000001</v>
      </c>
      <c r="FH25" s="28">
        <v>15.161000000000001</v>
      </c>
      <c r="FI25" s="28">
        <v>11.443</v>
      </c>
      <c r="FJ25" s="28">
        <v>12.550999999999998</v>
      </c>
      <c r="FK25" s="28">
        <v>16.783999999999999</v>
      </c>
      <c r="FL25" s="28">
        <v>15.587999999999999</v>
      </c>
      <c r="FM25" s="28">
        <v>15.402000000000001</v>
      </c>
      <c r="FN25" s="28">
        <v>14.714535000000001</v>
      </c>
      <c r="FO25" s="28">
        <v>15.913</v>
      </c>
      <c r="FP25" s="28">
        <v>17.747999999999998</v>
      </c>
      <c r="FQ25" s="28">
        <v>17.224</v>
      </c>
      <c r="FR25" s="28">
        <v>18.036000000000001</v>
      </c>
      <c r="FS25" s="28">
        <v>19.306000000000001</v>
      </c>
      <c r="FT25" s="28">
        <v>18.408000000000001</v>
      </c>
      <c r="FU25" s="28">
        <v>21.395</v>
      </c>
      <c r="FV25" s="28">
        <v>14.702</v>
      </c>
      <c r="FW25" s="28">
        <v>14.340999999999999</v>
      </c>
      <c r="FX25" s="28">
        <v>9.1749999999999989</v>
      </c>
      <c r="FY25" s="28">
        <v>14.637</v>
      </c>
      <c r="FZ25" s="28">
        <v>25.184999999999999</v>
      </c>
      <c r="GA25" s="28">
        <v>22.555</v>
      </c>
      <c r="GB25" s="28">
        <v>26.474</v>
      </c>
      <c r="GC25" s="28">
        <v>26.984999999999999</v>
      </c>
      <c r="GD25" s="28">
        <v>35.72</v>
      </c>
      <c r="GE25" s="28">
        <v>32.073</v>
      </c>
      <c r="GF25" s="28">
        <v>33.83</v>
      </c>
      <c r="GG25" s="28">
        <v>38.213000000000001</v>
      </c>
      <c r="GH25" s="28">
        <v>36.739999999999995</v>
      </c>
      <c r="GI25" s="28">
        <v>45.975000000000001</v>
      </c>
      <c r="GJ25" s="28">
        <v>41.356999999999999</v>
      </c>
      <c r="GK25" s="28">
        <v>59.819999999999993</v>
      </c>
      <c r="GL25" s="28">
        <v>50.872</v>
      </c>
      <c r="GM25" s="28">
        <v>45.701999999999998</v>
      </c>
      <c r="GN25" s="28">
        <v>52.442</v>
      </c>
      <c r="GO25" s="28">
        <v>54.102000000000004</v>
      </c>
      <c r="GP25" s="28">
        <v>56.22999999999999</v>
      </c>
      <c r="GQ25" s="28">
        <v>52.040999999999997</v>
      </c>
      <c r="GR25" s="28">
        <v>52.490000000000009</v>
      </c>
      <c r="GS25" s="28">
        <v>57.841999999999999</v>
      </c>
      <c r="GT25" s="28">
        <v>50.637</v>
      </c>
      <c r="GU25" s="28">
        <v>54.933999999999997</v>
      </c>
      <c r="GV25" s="28">
        <v>60.449000000000012</v>
      </c>
      <c r="GW25" s="28">
        <v>66.12</v>
      </c>
      <c r="GX25" s="28">
        <v>62.798000000000002</v>
      </c>
      <c r="GY25" s="28">
        <v>84.47</v>
      </c>
      <c r="GZ25" s="28">
        <v>68.708999999999989</v>
      </c>
      <c r="HA25" s="28">
        <v>61.250999999999991</v>
      </c>
      <c r="HB25" s="28">
        <v>66.186000000000007</v>
      </c>
      <c r="HC25" s="28">
        <v>58.728999999999999</v>
      </c>
      <c r="HD25" s="28">
        <v>53.677000000000007</v>
      </c>
      <c r="HE25" s="28">
        <v>55.192</v>
      </c>
      <c r="HF25" s="28">
        <v>59.041000000000004</v>
      </c>
      <c r="HG25" s="28">
        <v>58.143000000000008</v>
      </c>
      <c r="HH25" s="28">
        <v>62.004999999999995</v>
      </c>
      <c r="HI25" s="28">
        <v>52.368000000000002</v>
      </c>
      <c r="HJ25" s="28">
        <v>55.486999999999995</v>
      </c>
      <c r="HK25" s="28">
        <v>61.16899999999999</v>
      </c>
      <c r="HL25" s="28">
        <v>65.873000000000005</v>
      </c>
      <c r="HM25" s="28">
        <v>63.83</v>
      </c>
      <c r="HN25" s="28">
        <v>73.248999999999995</v>
      </c>
      <c r="HO25" s="28">
        <v>60.137999999999998</v>
      </c>
      <c r="HP25" s="28">
        <v>66.978000000000009</v>
      </c>
      <c r="HQ25" s="28">
        <v>57.26</v>
      </c>
      <c r="HR25" s="28">
        <v>60.585000000000008</v>
      </c>
      <c r="HS25" s="28">
        <v>72.637999999999991</v>
      </c>
      <c r="HT25" s="28">
        <v>62.766000000000005</v>
      </c>
      <c r="HU25" s="28">
        <v>65.834999999999994</v>
      </c>
      <c r="HV25" s="28">
        <v>64.606999999999999</v>
      </c>
      <c r="HW25" s="28">
        <v>53.224000000000004</v>
      </c>
      <c r="HX25" s="28">
        <v>78.275000000000006</v>
      </c>
      <c r="HY25" s="28">
        <v>61.072999999999993</v>
      </c>
      <c r="HZ25" s="28">
        <v>67.923000000000002</v>
      </c>
      <c r="IA25" s="28">
        <v>60.756</v>
      </c>
      <c r="IB25" s="28">
        <v>67.186999999999983</v>
      </c>
      <c r="IC25" s="28">
        <v>71.194893020000137</v>
      </c>
      <c r="ID25" s="28">
        <v>81.032904560000105</v>
      </c>
      <c r="IE25" s="28">
        <v>89.581242090000018</v>
      </c>
      <c r="IF25" s="28">
        <v>83.077436489999982</v>
      </c>
      <c r="IG25" s="28">
        <v>89.625838739999963</v>
      </c>
      <c r="IH25" s="28">
        <v>86.921217769999998</v>
      </c>
      <c r="II25" s="28">
        <v>86.96363403000025</v>
      </c>
      <c r="IJ25" s="28">
        <v>92.65730269000008</v>
      </c>
      <c r="IK25" s="28">
        <v>79.253148339999854</v>
      </c>
      <c r="IL25" s="28">
        <v>87.826662570000238</v>
      </c>
      <c r="IM25" s="28">
        <v>94.692986340000303</v>
      </c>
      <c r="IN25" s="28">
        <v>101.75422262000006</v>
      </c>
      <c r="IO25" s="28">
        <v>94.95331474999999</v>
      </c>
      <c r="IP25" s="28">
        <v>96.045977330000028</v>
      </c>
      <c r="IQ25" s="28">
        <v>103.40983287000003</v>
      </c>
      <c r="IR25" s="28">
        <v>106.36632362813447</v>
      </c>
      <c r="IS25" s="28">
        <v>107.5820535899999</v>
      </c>
      <c r="IT25" s="28">
        <v>114.16815510000039</v>
      </c>
      <c r="IU25" s="28">
        <v>119.07144404000016</v>
      </c>
      <c r="IV25" s="28">
        <v>118.82557080000011</v>
      </c>
      <c r="IW25" s="28">
        <v>116.69172433000017</v>
      </c>
      <c r="IX25" s="28">
        <v>106.70547079000008</v>
      </c>
      <c r="IY25" s="28">
        <v>116.95882273000059</v>
      </c>
      <c r="IZ25" s="28">
        <v>102.5621000699999</v>
      </c>
      <c r="JA25" s="28">
        <v>108.61015424000009</v>
      </c>
      <c r="JB25" s="28">
        <v>122.89426429000038</v>
      </c>
      <c r="JC25" s="28">
        <v>111.55458238999988</v>
      </c>
      <c r="JD25" s="28">
        <v>116.62641435000009</v>
      </c>
      <c r="JE25" s="28">
        <v>110.68704518999969</v>
      </c>
      <c r="JF25" s="28">
        <v>97.867237360000274</v>
      </c>
      <c r="JG25" s="28">
        <v>101.2959412</v>
      </c>
      <c r="JH25" s="28">
        <v>101.13507579</v>
      </c>
      <c r="JI25" s="28">
        <v>104.34226224</v>
      </c>
      <c r="JJ25" s="28">
        <v>100.28681735000001</v>
      </c>
      <c r="JK25" s="28">
        <v>93.1759084400001</v>
      </c>
      <c r="JL25" s="28">
        <v>99.914341320000005</v>
      </c>
      <c r="JM25" s="28">
        <v>91.898943756879305</v>
      </c>
      <c r="JN25" s="28">
        <v>101.84709924143816</v>
      </c>
      <c r="JO25" s="28">
        <v>97.821902359999797</v>
      </c>
      <c r="JP25" s="28">
        <v>96.29911497136824</v>
      </c>
      <c r="JQ25" s="28">
        <v>108.07062761421571</v>
      </c>
      <c r="JR25" s="28">
        <v>92.627043401905468</v>
      </c>
      <c r="JS25" s="28">
        <v>96.282944669309302</v>
      </c>
      <c r="JT25" s="28">
        <v>89.644250952873676</v>
      </c>
      <c r="JU25" s="28">
        <v>93.411015890752495</v>
      </c>
      <c r="JV25" s="28">
        <v>94.473016161417675</v>
      </c>
      <c r="JW25" s="28">
        <v>93.786287602594285</v>
      </c>
      <c r="JX25" s="28">
        <v>98.85893032462964</v>
      </c>
      <c r="JY25" s="28">
        <v>85.474352840685299</v>
      </c>
      <c r="JZ25" s="28">
        <v>96.332545069952232</v>
      </c>
      <c r="KA25" s="28">
        <v>114.25980129287441</v>
      </c>
      <c r="KB25" s="28">
        <v>102.59671962191308</v>
      </c>
      <c r="KC25" s="28">
        <v>92.479024744049028</v>
      </c>
      <c r="KD25" s="28">
        <v>96.709851011034615</v>
      </c>
      <c r="KE25" s="28">
        <v>90.276619009431926</v>
      </c>
      <c r="KF25" s="28">
        <v>82.561939860745568</v>
      </c>
      <c r="KG25" s="28">
        <v>88.297748695398667</v>
      </c>
      <c r="KH25" s="28">
        <v>74.812955657840718</v>
      </c>
      <c r="KI25" s="28">
        <v>78.914316893319921</v>
      </c>
      <c r="KJ25" s="28">
        <v>86.285779757497124</v>
      </c>
      <c r="KK25" s="28">
        <v>77.436062220193705</v>
      </c>
      <c r="KL25" s="28">
        <v>83.970528612224015</v>
      </c>
      <c r="KM25" s="28">
        <v>97.692452984479019</v>
      </c>
      <c r="KN25" s="28">
        <v>106.72871242268553</v>
      </c>
      <c r="KO25" s="28">
        <v>90.97334589703182</v>
      </c>
      <c r="KP25" s="28">
        <v>90.823098781434595</v>
      </c>
      <c r="KQ25" s="28">
        <v>87.322960380159586</v>
      </c>
      <c r="KR25" s="28">
        <v>81.772600206535913</v>
      </c>
      <c r="KS25" s="28">
        <v>93.218718270858673</v>
      </c>
      <c r="KT25" s="28">
        <v>104.16833788542095</v>
      </c>
      <c r="KU25" s="28">
        <v>109.50515975101212</v>
      </c>
      <c r="KV25" s="28">
        <v>113.2303876833767</v>
      </c>
      <c r="KW25" s="28">
        <v>76.017709449072527</v>
      </c>
      <c r="KX25" s="28">
        <v>74.019554294370025</v>
      </c>
      <c r="KY25" s="28">
        <v>89.805771923169431</v>
      </c>
      <c r="KZ25" s="28">
        <v>80.378658629973501</v>
      </c>
      <c r="LA25" s="28">
        <v>144.39726507364321</v>
      </c>
      <c r="LB25" s="28">
        <v>93.797087665723694</v>
      </c>
      <c r="LC25" s="28">
        <v>84.243973426056669</v>
      </c>
      <c r="LD25" s="28">
        <v>82.161201143668762</v>
      </c>
      <c r="LE25" s="28">
        <v>88.432689502719242</v>
      </c>
      <c r="LF25" s="28">
        <v>84.353863503672216</v>
      </c>
      <c r="LG25" s="28">
        <v>114.08304831112687</v>
      </c>
      <c r="LH25" s="28">
        <v>108.3081894264642</v>
      </c>
      <c r="LI25" s="28">
        <v>110.97309374733321</v>
      </c>
      <c r="LJ25" s="28">
        <v>111.53509284096469</v>
      </c>
      <c r="LK25" s="28">
        <v>118.15473139550173</v>
      </c>
      <c r="LL25" s="28">
        <v>90.894367597876567</v>
      </c>
      <c r="LM25" s="28">
        <v>117.14849779481253</v>
      </c>
      <c r="LN25" s="28">
        <v>108.49161537767236</v>
      </c>
      <c r="LO25" s="28">
        <v>100.19103805999993</v>
      </c>
      <c r="LP25" s="28">
        <v>101.07008307000001</v>
      </c>
      <c r="LQ25" s="28">
        <v>95.101955594113349</v>
      </c>
      <c r="LR25" s="28">
        <v>102.9722214300001</v>
      </c>
      <c r="LS25" s="28">
        <v>95.10562110397403</v>
      </c>
      <c r="LT25" s="28">
        <v>95.00774749999978</v>
      </c>
      <c r="LU25" s="28">
        <v>91.815354297170728</v>
      </c>
      <c r="LV25" s="28">
        <v>90.103429778660797</v>
      </c>
      <c r="LW25" s="28">
        <v>94.052040990000307</v>
      </c>
      <c r="LX25" s="28">
        <v>88.509310866648605</v>
      </c>
      <c r="LY25" s="28">
        <v>131.03161809788679</v>
      </c>
      <c r="LZ25" s="28">
        <v>80.913044099999524</v>
      </c>
      <c r="MA25" s="28">
        <v>75.755397279999954</v>
      </c>
      <c r="MB25" s="28">
        <v>84.053088760000605</v>
      </c>
      <c r="MC25" s="28">
        <v>80.490042850000066</v>
      </c>
      <c r="MD25" s="28">
        <v>92.551490560000104</v>
      </c>
      <c r="ME25" s="28">
        <v>90.470698049999982</v>
      </c>
      <c r="MF25" s="28">
        <v>88.774404823437919</v>
      </c>
      <c r="MG25" s="28">
        <v>110.69716991999854</v>
      </c>
      <c r="MH25" s="28">
        <v>102.8074409499994</v>
      </c>
      <c r="MI25" s="28">
        <v>103.73364267561001</v>
      </c>
      <c r="MJ25" s="28">
        <v>75.003577758444777</v>
      </c>
      <c r="MK25" s="28">
        <v>88.360915573696929</v>
      </c>
      <c r="ML25" s="28">
        <v>92.858162681516248</v>
      </c>
      <c r="MM25" s="28">
        <v>102.30749756106854</v>
      </c>
      <c r="MN25" s="28">
        <v>99.541949279036601</v>
      </c>
      <c r="MO25" s="28">
        <v>102.93301500821683</v>
      </c>
      <c r="MP25" s="28">
        <v>102.83679268999981</v>
      </c>
      <c r="MQ25" s="28">
        <v>111.72496862285567</v>
      </c>
      <c r="MR25" s="28">
        <v>107.66208520418624</v>
      </c>
      <c r="MS25" s="28">
        <v>101.42650134999934</v>
      </c>
      <c r="MT25" s="28">
        <v>125.82865421898777</v>
      </c>
      <c r="MU25" s="28">
        <v>144.53912116815167</v>
      </c>
      <c r="MV25" s="28">
        <v>119.57756530201668</v>
      </c>
      <c r="MW25" s="28">
        <v>135.29861554523561</v>
      </c>
      <c r="MX25" s="28">
        <v>125.41476812351613</v>
      </c>
      <c r="MY25" s="28">
        <v>132.84896538615277</v>
      </c>
      <c r="MZ25" s="28">
        <v>121.62396035563725</v>
      </c>
      <c r="NA25" s="28">
        <v>119.98001579297512</v>
      </c>
      <c r="NB25" s="28">
        <v>125.66980693691164</v>
      </c>
      <c r="NC25" s="28">
        <v>135.58943552127727</v>
      </c>
      <c r="ND25" s="28">
        <v>137.41539532933683</v>
      </c>
      <c r="NE25" s="28">
        <v>119.72536079522388</v>
      </c>
      <c r="NF25" s="28">
        <v>149.48198514789857</v>
      </c>
      <c r="NG25" s="28">
        <v>177.93653598999924</v>
      </c>
      <c r="NH25" s="28">
        <v>172.79288731868348</v>
      </c>
      <c r="NI25" s="28">
        <v>176.46145007656321</v>
      </c>
      <c r="NJ25" s="28">
        <v>173.02875834903915</v>
      </c>
      <c r="NK25" s="28">
        <v>160.18002796788835</v>
      </c>
      <c r="NL25" s="28">
        <v>168.66546029888659</v>
      </c>
      <c r="NM25" s="28">
        <v>150.808993257867</v>
      </c>
      <c r="NN25" s="28">
        <v>179.08244564821462</v>
      </c>
      <c r="NO25" s="28">
        <v>157.020709634403</v>
      </c>
      <c r="NP25" s="28">
        <v>168.76240770036731</v>
      </c>
      <c r="NQ25" s="28">
        <v>213.74040846000088</v>
      </c>
      <c r="NR25" s="28">
        <v>169.51423997999945</v>
      </c>
      <c r="NS25" s="28">
        <v>195.94405042999892</v>
      </c>
      <c r="NT25" s="28">
        <v>163.42758417999875</v>
      </c>
      <c r="NU25" s="28">
        <v>200.31418725999794</v>
      </c>
      <c r="NV25" s="28">
        <v>193.30211576999812</v>
      </c>
      <c r="NW25" s="28">
        <v>201.23033328999719</v>
      </c>
      <c r="NX25" s="28">
        <v>200.37320969000012</v>
      </c>
      <c r="NY25" s="28">
        <v>183.41859602000108</v>
      </c>
      <c r="NZ25" s="28">
        <v>187.62968058999701</v>
      </c>
      <c r="OA25" s="28">
        <v>163.86984824000243</v>
      </c>
      <c r="OB25" s="28">
        <v>176.12664599999931</v>
      </c>
      <c r="OC25" s="28">
        <v>178.14631906322478</v>
      </c>
      <c r="OD25" s="28">
        <v>177.96652841480196</v>
      </c>
      <c r="OE25" s="28">
        <v>237.87858637483873</v>
      </c>
      <c r="OF25" s="28">
        <v>206.8638744881938</v>
      </c>
      <c r="OG25" s="28">
        <v>189.6287307846888</v>
      </c>
      <c r="OH25" s="28">
        <v>184.75145566508547</v>
      </c>
      <c r="OI25" s="28">
        <v>206.23114253166943</v>
      </c>
      <c r="OJ25" s="28">
        <v>198.07963720939409</v>
      </c>
      <c r="OK25" s="28">
        <v>175.38802993714637</v>
      </c>
      <c r="OL25" s="28">
        <v>187.35698064137077</v>
      </c>
      <c r="OM25" s="28">
        <v>206.29633592214441</v>
      </c>
      <c r="ON25" s="28">
        <v>206.11468130775228</v>
      </c>
      <c r="OO25" s="28">
        <v>260.25236107608526</v>
      </c>
      <c r="OP25" s="28">
        <v>238.28895063464191</v>
      </c>
      <c r="OQ25" s="28">
        <v>284.11002350807206</v>
      </c>
      <c r="OR25" s="28">
        <v>333.52431177356789</v>
      </c>
      <c r="OS25" s="28">
        <v>343.62832434616462</v>
      </c>
      <c r="OT25" s="28">
        <v>265.001499555956</v>
      </c>
      <c r="OU25" s="28">
        <v>321.70948782718835</v>
      </c>
      <c r="OV25" s="28">
        <v>199.40907596517624</v>
      </c>
      <c r="OW25" s="28">
        <v>201.18583690870065</v>
      </c>
      <c r="OX25" s="28">
        <v>218.70078522637851</v>
      </c>
      <c r="OY25" s="28">
        <v>233.25543994080087</v>
      </c>
      <c r="OZ25" s="28">
        <v>270.98795694974035</v>
      </c>
      <c r="PA25" s="28">
        <v>216.23792587265774</v>
      </c>
      <c r="PB25" s="28">
        <v>238.86346455247852</v>
      </c>
      <c r="PC25" s="28">
        <v>263.64631933257118</v>
      </c>
      <c r="PD25" s="28">
        <v>262.75107160584503</v>
      </c>
      <c r="PE25" s="28">
        <v>243.52582416999883</v>
      </c>
      <c r="PF25" s="28">
        <v>281.34545966509233</v>
      </c>
      <c r="PG25" s="28">
        <v>272.92957801996613</v>
      </c>
      <c r="PH25" s="28">
        <v>254.39449153456778</v>
      </c>
    </row>
    <row r="26" spans="1:424" x14ac:dyDescent="0.3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</row>
    <row r="27" spans="1:424" x14ac:dyDescent="0.3">
      <c r="A27" s="15" t="s">
        <v>18</v>
      </c>
      <c r="B27" s="15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>
        <v>0</v>
      </c>
      <c r="CS27" s="20">
        <v>0</v>
      </c>
      <c r="CT27" s="20">
        <v>0</v>
      </c>
      <c r="CU27" s="20">
        <v>0</v>
      </c>
      <c r="CV27" s="20">
        <v>0</v>
      </c>
      <c r="CW27" s="20">
        <v>0</v>
      </c>
      <c r="CX27" s="20">
        <v>0</v>
      </c>
      <c r="CY27" s="20">
        <v>0</v>
      </c>
      <c r="CZ27" s="20">
        <v>0</v>
      </c>
      <c r="DA27" s="20">
        <v>0</v>
      </c>
      <c r="DB27" s="20">
        <v>0</v>
      </c>
      <c r="DC27" s="20">
        <v>0</v>
      </c>
      <c r="DD27" s="20">
        <v>0</v>
      </c>
      <c r="DE27" s="20">
        <v>0</v>
      </c>
      <c r="DF27" s="20">
        <v>0</v>
      </c>
      <c r="DG27" s="20">
        <v>0</v>
      </c>
      <c r="DH27" s="20">
        <v>0</v>
      </c>
      <c r="DI27" s="20">
        <v>0</v>
      </c>
      <c r="DJ27" s="20">
        <v>0</v>
      </c>
      <c r="DK27" s="20">
        <v>0</v>
      </c>
      <c r="DL27" s="20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0</v>
      </c>
      <c r="EF27" s="20">
        <v>0</v>
      </c>
      <c r="EG27" s="20">
        <v>0</v>
      </c>
      <c r="EH27" s="20">
        <v>0</v>
      </c>
      <c r="EI27" s="20">
        <v>0</v>
      </c>
      <c r="EJ27" s="20">
        <v>0</v>
      </c>
      <c r="EK27" s="20">
        <v>0.66328735034722375</v>
      </c>
      <c r="EL27" s="20">
        <v>0.73558567153507082</v>
      </c>
      <c r="EM27" s="20">
        <v>0.81576450973239345</v>
      </c>
      <c r="EN27" s="20">
        <v>0.9046828412932244</v>
      </c>
      <c r="EO27" s="20">
        <v>1.0032932709941857</v>
      </c>
      <c r="EP27" s="20">
        <v>1.112652237532552</v>
      </c>
      <c r="EQ27" s="20">
        <v>1.3684298465487725</v>
      </c>
      <c r="ER27" s="20">
        <v>1.5175886998225889</v>
      </c>
      <c r="ES27" s="20">
        <v>1.6830058681032509</v>
      </c>
      <c r="ET27" s="20">
        <v>1.8664535077265052</v>
      </c>
      <c r="EU27" s="20">
        <v>2.069896940068694</v>
      </c>
      <c r="EV27" s="20">
        <v>2.2955157065361815</v>
      </c>
      <c r="EW27" s="20">
        <v>2.5457269185486253</v>
      </c>
      <c r="EX27" s="20">
        <v>2.823211152670428</v>
      </c>
      <c r="EY27" s="20">
        <v>3.1309411683115016</v>
      </c>
      <c r="EZ27" s="20">
        <v>3.4722137556574553</v>
      </c>
      <c r="FA27" s="20">
        <v>3.8506850550241176</v>
      </c>
      <c r="FB27" s="20">
        <v>4.2704097260217466</v>
      </c>
      <c r="FC27" s="20">
        <v>4.7358843861581175</v>
      </c>
      <c r="FD27" s="20">
        <v>5.2520957842493514</v>
      </c>
      <c r="FE27" s="20">
        <v>5.8245742247325314</v>
      </c>
      <c r="FF27" s="20">
        <v>6.4594528152283761</v>
      </c>
      <c r="FG27" s="20">
        <v>7.16353317208827</v>
      </c>
      <c r="FH27" s="20">
        <v>7.9443582878458905</v>
      </c>
      <c r="FI27" s="20">
        <v>8.4717974200000015</v>
      </c>
      <c r="FJ27" s="20">
        <v>8.8729832399999999</v>
      </c>
      <c r="FK27" s="20">
        <v>11.244965309999998</v>
      </c>
      <c r="FL27" s="20">
        <v>14.602242019999998</v>
      </c>
      <c r="FM27" s="20">
        <v>17.959540480000001</v>
      </c>
      <c r="FN27" s="20">
        <v>10.068536769999998</v>
      </c>
      <c r="FO27" s="20">
        <v>13.75317021</v>
      </c>
      <c r="FP27" s="20">
        <v>14.829186590000001</v>
      </c>
      <c r="FQ27" s="20">
        <v>15.90520278</v>
      </c>
      <c r="FR27" s="20">
        <v>20.623790609999997</v>
      </c>
      <c r="FS27" s="20">
        <v>20.335754850000001</v>
      </c>
      <c r="FT27" s="20">
        <v>26.963299549999999</v>
      </c>
      <c r="FU27" s="20">
        <v>7.8638585799999996</v>
      </c>
      <c r="FV27" s="20">
        <v>10.491826849999999</v>
      </c>
      <c r="FW27" s="20">
        <v>13.119789600000001</v>
      </c>
      <c r="FX27" s="20">
        <v>16.648706100000002</v>
      </c>
      <c r="FY27" s="20">
        <v>20.177345929999998</v>
      </c>
      <c r="FZ27" s="20">
        <v>21.035420760000001</v>
      </c>
      <c r="GA27" s="20">
        <v>23.830459350000005</v>
      </c>
      <c r="GB27" s="20">
        <v>22.275786369999999</v>
      </c>
      <c r="GC27" s="20">
        <v>20.720537520000001</v>
      </c>
      <c r="GD27" s="20">
        <v>21.60333704</v>
      </c>
      <c r="GE27" s="20">
        <v>22.486029829999996</v>
      </c>
      <c r="GF27" s="20">
        <v>31.487936140000002</v>
      </c>
      <c r="GG27" s="20">
        <v>22.892454722759986</v>
      </c>
      <c r="GH27" s="20">
        <v>25.579183019040006</v>
      </c>
      <c r="GI27" s="20">
        <v>22.601052274640001</v>
      </c>
      <c r="GJ27" s="20">
        <v>15.988279861960001</v>
      </c>
      <c r="GK27" s="20">
        <v>18.108689103119993</v>
      </c>
      <c r="GL27" s="20">
        <v>21.651741085239994</v>
      </c>
      <c r="GM27" s="20">
        <v>28.904329710723889</v>
      </c>
      <c r="GN27" s="20">
        <v>37.520729410047558</v>
      </c>
      <c r="GO27" s="20">
        <v>33.321097557013836</v>
      </c>
      <c r="GP27" s="20">
        <v>40.975873468864052</v>
      </c>
      <c r="GQ27" s="20">
        <v>65.668757887844066</v>
      </c>
      <c r="GR27" s="20">
        <v>97.65528176816288</v>
      </c>
      <c r="GS27" s="20">
        <v>51.008101724913068</v>
      </c>
      <c r="GT27" s="20">
        <v>46.097896668866838</v>
      </c>
      <c r="GU27" s="20">
        <v>43.721507981563988</v>
      </c>
      <c r="GV27" s="20">
        <v>46.034026652992523</v>
      </c>
      <c r="GW27" s="20">
        <v>43.986750522466131</v>
      </c>
      <c r="GX27" s="20">
        <v>50.301341266953379</v>
      </c>
      <c r="GY27" s="20">
        <v>44.230845859182701</v>
      </c>
      <c r="GZ27" s="20">
        <v>46.948900666902432</v>
      </c>
      <c r="HA27" s="20">
        <v>41.214107277121514</v>
      </c>
      <c r="HB27" s="20">
        <v>48.061175511132419</v>
      </c>
      <c r="HC27" s="20">
        <v>49.114630713696705</v>
      </c>
      <c r="HD27" s="20">
        <v>43.365440113867528</v>
      </c>
      <c r="HE27" s="20">
        <v>64.527198290160072</v>
      </c>
      <c r="HF27" s="20">
        <v>52.338240532850079</v>
      </c>
      <c r="HG27" s="20">
        <v>56.596027380389906</v>
      </c>
      <c r="HH27" s="20">
        <v>71.5335037395201</v>
      </c>
      <c r="HI27" s="20">
        <v>74.580648080619895</v>
      </c>
      <c r="HJ27" s="20">
        <v>58.202448109860143</v>
      </c>
      <c r="HK27" s="20">
        <v>60.049875435069978</v>
      </c>
      <c r="HL27" s="20">
        <v>61.393125370770221</v>
      </c>
      <c r="HM27" s="20">
        <v>61.741338111060131</v>
      </c>
      <c r="HN27" s="20">
        <v>71.206350429989968</v>
      </c>
      <c r="HO27" s="20">
        <v>76.286532828680009</v>
      </c>
      <c r="HP27" s="20">
        <v>95.08875403055012</v>
      </c>
      <c r="HQ27" s="20">
        <v>67.395006159999994</v>
      </c>
      <c r="HR27" s="20">
        <v>53.492133760000002</v>
      </c>
      <c r="HS27" s="20">
        <v>46.945030859999996</v>
      </c>
      <c r="HT27" s="20">
        <v>40.397918250000295</v>
      </c>
      <c r="HU27" s="20">
        <v>37.178294609999902</v>
      </c>
      <c r="HV27" s="20">
        <v>33.958665429999414</v>
      </c>
      <c r="HW27" s="20">
        <v>36.6919356599997</v>
      </c>
      <c r="HX27" s="20">
        <v>41.808096149999997</v>
      </c>
      <c r="HY27" s="20">
        <v>40.414756009999785</v>
      </c>
      <c r="HZ27" s="20">
        <v>38.834431469999998</v>
      </c>
      <c r="IA27" s="20">
        <v>45.166322319999999</v>
      </c>
      <c r="IB27" s="20">
        <v>46.054189609999995</v>
      </c>
      <c r="IC27" s="20">
        <v>31.524521409999707</v>
      </c>
      <c r="ID27" s="20">
        <v>28.367810120000101</v>
      </c>
      <c r="IE27" s="20">
        <v>25.211093499999492</v>
      </c>
      <c r="IF27" s="20">
        <v>22.967011770000099</v>
      </c>
      <c r="IG27" s="20">
        <v>29.517079690309902</v>
      </c>
      <c r="IH27" s="20">
        <v>31.800979869999697</v>
      </c>
      <c r="II27" s="20">
        <v>32.757956159999708</v>
      </c>
      <c r="IJ27" s="20">
        <v>36.530628299999698</v>
      </c>
      <c r="IK27" s="20">
        <v>29.27854280000021</v>
      </c>
      <c r="IL27" s="20">
        <v>25.701849130000205</v>
      </c>
      <c r="IM27" s="20">
        <v>30.331809710000297</v>
      </c>
      <c r="IN27" s="20">
        <v>31.847402180001101</v>
      </c>
      <c r="IO27" s="20">
        <v>31.686319510000203</v>
      </c>
      <c r="IP27" s="20">
        <v>27.796183209999398</v>
      </c>
      <c r="IQ27" s="20">
        <v>33.92244338000009</v>
      </c>
      <c r="IR27" s="20">
        <v>34.587046640000104</v>
      </c>
      <c r="IS27" s="20">
        <v>35.28034987999969</v>
      </c>
      <c r="IT27" s="20">
        <v>33.61352359999951</v>
      </c>
      <c r="IU27" s="20">
        <v>29.886976730000509</v>
      </c>
      <c r="IV27" s="20">
        <v>40.289483849999989</v>
      </c>
      <c r="IW27" s="20">
        <v>42.789633199999919</v>
      </c>
      <c r="IX27" s="20">
        <v>45.457986315500285</v>
      </c>
      <c r="IY27" s="20">
        <v>45.357085910000016</v>
      </c>
      <c r="IZ27" s="20">
        <v>53.058737440000876</v>
      </c>
      <c r="JA27" s="20">
        <v>43.836278790000421</v>
      </c>
      <c r="JB27" s="20">
        <v>34.61381922000011</v>
      </c>
      <c r="JC27" s="20">
        <v>33.272179619999804</v>
      </c>
      <c r="JD27" s="20">
        <v>31.930538290000001</v>
      </c>
      <c r="JE27" s="20">
        <v>36.549543990000601</v>
      </c>
      <c r="JF27" s="20">
        <v>31.50643182999999</v>
      </c>
      <c r="JG27" s="20">
        <v>34.045899740534992</v>
      </c>
      <c r="JH27" s="20">
        <v>36.58536765106998</v>
      </c>
      <c r="JI27" s="20">
        <v>36.16176497891999</v>
      </c>
      <c r="JJ27" s="20">
        <v>33.67372799310138</v>
      </c>
      <c r="JK27" s="20">
        <v>34.679893426829913</v>
      </c>
      <c r="JL27" s="20">
        <v>34.406184579999575</v>
      </c>
      <c r="JM27" s="20">
        <v>30.167231307929999</v>
      </c>
      <c r="JN27" s="20">
        <v>25.979800793479999</v>
      </c>
      <c r="JO27" s="20">
        <v>29.393397742940003</v>
      </c>
      <c r="JP27" s="20">
        <v>29.730898152289999</v>
      </c>
      <c r="JQ27" s="20">
        <v>34.109993686729993</v>
      </c>
      <c r="JR27" s="20">
        <v>36.741583312800003</v>
      </c>
      <c r="JS27" s="20">
        <v>33.117396776690001</v>
      </c>
      <c r="JT27" s="20">
        <v>33.538249581300001</v>
      </c>
      <c r="JU27" s="20">
        <v>32.530608630669995</v>
      </c>
      <c r="JV27" s="20">
        <v>36.183175368329998</v>
      </c>
      <c r="JW27" s="20">
        <v>42.405957549780005</v>
      </c>
      <c r="JX27" s="20">
        <v>50.692358441389992</v>
      </c>
      <c r="JY27" s="20">
        <v>30.852713284029999</v>
      </c>
      <c r="JZ27" s="20">
        <v>31.957819409559999</v>
      </c>
      <c r="KA27" s="20">
        <v>35.090930045059999</v>
      </c>
      <c r="KB27" s="20">
        <v>35.475911159409996</v>
      </c>
      <c r="KC27" s="20">
        <v>37.360339041850004</v>
      </c>
      <c r="KD27" s="20">
        <v>39.37642567212</v>
      </c>
      <c r="KE27" s="20">
        <v>30.355905281109997</v>
      </c>
      <c r="KF27" s="20">
        <v>37.123069354900004</v>
      </c>
      <c r="KG27" s="20">
        <v>28.89199230274</v>
      </c>
      <c r="KH27" s="20">
        <v>26.989997566280003</v>
      </c>
      <c r="KI27" s="20">
        <v>26.843482822269998</v>
      </c>
      <c r="KJ27" s="20">
        <v>38.806983021909993</v>
      </c>
      <c r="KK27" s="20">
        <v>35.489353020289997</v>
      </c>
      <c r="KL27" s="20">
        <v>35.153698337880002</v>
      </c>
      <c r="KM27" s="20">
        <v>32.866775087152348</v>
      </c>
      <c r="KN27" s="20">
        <v>31.520543311703854</v>
      </c>
      <c r="KO27" s="20">
        <v>30.17431153619</v>
      </c>
      <c r="KP27" s="20">
        <v>35.48209834723</v>
      </c>
      <c r="KQ27" s="20">
        <v>31.648504383010099</v>
      </c>
      <c r="KR27" s="20">
        <v>31.049591378960002</v>
      </c>
      <c r="KS27" s="20">
        <v>30.45067838236</v>
      </c>
      <c r="KT27" s="20">
        <v>38.489111976029996</v>
      </c>
      <c r="KU27" s="20">
        <v>41.157827537940001</v>
      </c>
      <c r="KV27" s="20">
        <v>45.75345620391009</v>
      </c>
      <c r="KW27" s="20">
        <v>49.912132666589891</v>
      </c>
      <c r="KX27" s="20">
        <v>42.19373333868009</v>
      </c>
      <c r="KY27" s="20">
        <v>42.783025160059999</v>
      </c>
      <c r="KZ27" s="20">
        <v>46.854347542069995</v>
      </c>
      <c r="LA27" s="20">
        <v>43.413985886159892</v>
      </c>
      <c r="LB27" s="20">
        <v>39.973624244920096</v>
      </c>
      <c r="LC27" s="20">
        <v>43.672658655139998</v>
      </c>
      <c r="LD27" s="20">
        <v>41.838047847079999</v>
      </c>
      <c r="LE27" s="20">
        <v>40.00343703902</v>
      </c>
      <c r="LF27" s="20">
        <v>48.636212283959999</v>
      </c>
      <c r="LG27" s="20">
        <v>51.089486218230114</v>
      </c>
      <c r="LH27" s="20">
        <v>58.669530757820105</v>
      </c>
      <c r="LI27" s="20">
        <v>61.0604373619</v>
      </c>
      <c r="LJ27" s="20">
        <v>46.158052716120004</v>
      </c>
      <c r="LK27" s="20">
        <v>49.595832466479905</v>
      </c>
      <c r="LL27" s="20">
        <v>46.939573869830106</v>
      </c>
      <c r="LM27" s="20">
        <v>52.709385644950103</v>
      </c>
      <c r="LN27" s="20">
        <v>43.269961607069895</v>
      </c>
      <c r="LO27" s="20">
        <v>43.056579447579999</v>
      </c>
      <c r="LP27" s="20">
        <v>41.531267305039897</v>
      </c>
      <c r="LQ27" s="20">
        <v>38.8321873897901</v>
      </c>
      <c r="LR27" s="20">
        <v>33.731562853359996</v>
      </c>
      <c r="LS27" s="20">
        <v>38.628033069440001</v>
      </c>
      <c r="LT27" s="20">
        <v>51.050345337309999</v>
      </c>
      <c r="LU27" s="20">
        <v>42.772358061050113</v>
      </c>
      <c r="LV27" s="20">
        <v>39.495225104159999</v>
      </c>
      <c r="LW27" s="20">
        <v>43.963965244160001</v>
      </c>
      <c r="LX27" s="20">
        <v>45.873748840430103</v>
      </c>
      <c r="LY27" s="20">
        <v>39.743146141780002</v>
      </c>
      <c r="LZ27" s="20">
        <v>40.600045936060006</v>
      </c>
      <c r="MA27" s="20">
        <v>46.570729060310001</v>
      </c>
      <c r="MB27" s="20">
        <v>41.705168586550101</v>
      </c>
      <c r="MC27" s="20">
        <v>41.643732257179998</v>
      </c>
      <c r="MD27" s="20">
        <v>44.731223461120003</v>
      </c>
      <c r="ME27" s="20">
        <v>51.583187060289994</v>
      </c>
      <c r="MF27" s="20">
        <v>53.187651251169996</v>
      </c>
      <c r="MG27" s="20">
        <v>57.126374520020001</v>
      </c>
      <c r="MH27" s="20">
        <v>45.204469539770002</v>
      </c>
      <c r="MI27" s="20">
        <v>35.46176963792</v>
      </c>
      <c r="MJ27" s="20">
        <v>0.91861742465140073</v>
      </c>
      <c r="MK27" s="20">
        <v>0.54389904401561007</v>
      </c>
      <c r="ML27" s="20">
        <v>1.2308095368862346</v>
      </c>
      <c r="MM27" s="20">
        <v>16.299755171108512</v>
      </c>
      <c r="MN27" s="20">
        <v>18.767325863947502</v>
      </c>
      <c r="MO27" s="20">
        <v>24.986239354308005</v>
      </c>
      <c r="MP27" s="20">
        <v>33.54841759584</v>
      </c>
      <c r="MQ27" s="20">
        <v>38.687390295217504</v>
      </c>
      <c r="MR27" s="20">
        <v>39.890738438377497</v>
      </c>
      <c r="MS27" s="20">
        <v>39.283534985999893</v>
      </c>
      <c r="MT27" s="20">
        <v>40.7752122061299</v>
      </c>
      <c r="MU27" s="20">
        <v>38.768238856320103</v>
      </c>
      <c r="MV27" s="20">
        <v>43.865430302557698</v>
      </c>
      <c r="MW27" s="20">
        <v>50.010022436049994</v>
      </c>
      <c r="MX27" s="20">
        <v>45.940919028748425</v>
      </c>
      <c r="MY27" s="20">
        <v>52.62202875925955</v>
      </c>
      <c r="MZ27" s="20">
        <v>44.769835604013586</v>
      </c>
      <c r="NA27" s="20">
        <v>46.60651081532216</v>
      </c>
      <c r="NB27" s="20">
        <v>46.020969034894399</v>
      </c>
      <c r="NC27" s="20">
        <v>36.969479947970484</v>
      </c>
      <c r="ND27" s="20">
        <v>43.212033982504536</v>
      </c>
      <c r="NE27" s="20">
        <v>42.067494321789816</v>
      </c>
      <c r="NF27" s="20">
        <v>40.749669417421615</v>
      </c>
      <c r="NG27" s="20">
        <v>42.00973257390536</v>
      </c>
      <c r="NH27" s="20">
        <v>41.608965437705571</v>
      </c>
      <c r="NI27" s="20">
        <v>41.456122476344156</v>
      </c>
      <c r="NJ27" s="20">
        <v>41.69160682931836</v>
      </c>
      <c r="NK27" s="20">
        <v>41.585564914456008</v>
      </c>
      <c r="NL27" s="20">
        <v>41.577764740039513</v>
      </c>
      <c r="NM27" s="20">
        <v>41.618312161271334</v>
      </c>
      <c r="NN27" s="20">
        <v>41.593880605255656</v>
      </c>
      <c r="NO27" s="20">
        <v>41.596652502188803</v>
      </c>
      <c r="NP27" s="20">
        <v>41.602948422905307</v>
      </c>
      <c r="NQ27" s="20">
        <v>58.606635000000004</v>
      </c>
      <c r="NR27" s="20">
        <v>46.037746999999996</v>
      </c>
      <c r="NS27" s="20">
        <v>46.552327999999996</v>
      </c>
      <c r="NT27" s="20">
        <v>41.397137999999998</v>
      </c>
      <c r="NU27" s="20">
        <v>48.345639999999996</v>
      </c>
      <c r="NV27" s="20">
        <v>41.192394</v>
      </c>
      <c r="NW27" s="20">
        <v>35.381175999999996</v>
      </c>
      <c r="NX27" s="20">
        <v>48.218683999999996</v>
      </c>
      <c r="NY27" s="20">
        <v>47.778582</v>
      </c>
      <c r="NZ27" s="20">
        <v>40.474098999999995</v>
      </c>
      <c r="OA27" s="20">
        <v>47.675008999999996</v>
      </c>
      <c r="OB27" s="20">
        <v>62.103401999999996</v>
      </c>
      <c r="OC27" s="20">
        <v>49.298456800000004</v>
      </c>
      <c r="OD27" s="20">
        <v>48.703543099999997</v>
      </c>
      <c r="OE27" s="20">
        <v>49.433189199999994</v>
      </c>
      <c r="OF27" s="20">
        <v>49.145063033333301</v>
      </c>
      <c r="OG27" s="20">
        <v>49.093931777777726</v>
      </c>
      <c r="OH27" s="20">
        <v>49.224061337037035</v>
      </c>
      <c r="OI27" s="20">
        <v>49.154352049382652</v>
      </c>
      <c r="OJ27" s="20">
        <v>49.846389500000001</v>
      </c>
      <c r="OK27" s="20">
        <v>54.110719899999999</v>
      </c>
      <c r="OL27" s="20">
        <v>55.656813799999995</v>
      </c>
      <c r="OM27" s="20">
        <v>57.638974900000001</v>
      </c>
      <c r="ON27" s="20">
        <v>66.706717299999994</v>
      </c>
      <c r="OO27" s="20">
        <v>45.3841836</v>
      </c>
      <c r="OP27" s="20">
        <v>57.673999999999999</v>
      </c>
      <c r="OQ27" s="20">
        <v>63.277730699999999</v>
      </c>
      <c r="OR27" s="20">
        <v>62.946000000000005</v>
      </c>
      <c r="OS27" s="20">
        <v>60.164184700000007</v>
      </c>
      <c r="OT27" s="20">
        <v>65.510739100000009</v>
      </c>
      <c r="OU27" s="20">
        <v>65.342929599999991</v>
      </c>
      <c r="OV27" s="20">
        <v>74.156061399999999</v>
      </c>
      <c r="OW27" s="20">
        <v>77.388552578719555</v>
      </c>
      <c r="OX27" s="20">
        <v>76.850747412219192</v>
      </c>
      <c r="OY27" s="20">
        <v>94.403056650652999</v>
      </c>
      <c r="OZ27" s="20">
        <v>113.05764397569138</v>
      </c>
      <c r="PA27" s="20">
        <v>68.456471800000003</v>
      </c>
      <c r="PB27" s="20">
        <v>67.669999999999987</v>
      </c>
      <c r="PC27" s="20">
        <v>72.167276788392016</v>
      </c>
      <c r="PD27" s="20">
        <v>63.901903168460464</v>
      </c>
      <c r="PE27" s="20">
        <v>73.907032707819766</v>
      </c>
      <c r="PF27" s="20">
        <v>82.113</v>
      </c>
      <c r="PG27" s="20">
        <v>76.69</v>
      </c>
      <c r="PH27" s="20">
        <v>99.804000000000002</v>
      </c>
    </row>
    <row r="28" spans="1:424" x14ac:dyDescent="0.3">
      <c r="A28" s="29"/>
      <c r="B28" s="29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</row>
    <row r="29" spans="1:424" x14ac:dyDescent="0.3">
      <c r="A29" s="15" t="s">
        <v>19</v>
      </c>
      <c r="B29" s="15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20">
        <v>4.9619999999999997</v>
      </c>
      <c r="CJ29" s="20">
        <v>2.407</v>
      </c>
      <c r="CK29" s="20">
        <v>3.714</v>
      </c>
      <c r="CL29" s="20">
        <v>5.6459999999999999</v>
      </c>
      <c r="CM29" s="20">
        <v>9.2769999999999992</v>
      </c>
      <c r="CN29" s="20">
        <v>9.9060000000000006</v>
      </c>
      <c r="CO29" s="20">
        <v>2.1520000000000001</v>
      </c>
      <c r="CP29" s="20">
        <v>3.1539999999999999</v>
      </c>
      <c r="CQ29" s="20">
        <v>3.8110000000000008</v>
      </c>
      <c r="CR29" s="20">
        <v>2.7729999999999997</v>
      </c>
      <c r="CS29" s="20">
        <v>3.8059999999999996</v>
      </c>
      <c r="CT29" s="20">
        <v>6.0930000000000009</v>
      </c>
      <c r="CU29" s="20">
        <v>3.31</v>
      </c>
      <c r="CV29" s="20">
        <v>2.7730000000000001</v>
      </c>
      <c r="CW29" s="20">
        <v>2.3890000000000002</v>
      </c>
      <c r="CX29" s="20">
        <v>2.8689999999999998</v>
      </c>
      <c r="CY29" s="20">
        <v>3.6309999999999998</v>
      </c>
      <c r="CZ29" s="20">
        <v>4.5828850000000001</v>
      </c>
      <c r="DA29" s="20">
        <v>4.2526999999999999</v>
      </c>
      <c r="DB29" s="20">
        <v>2.9020000000000001</v>
      </c>
      <c r="DC29" s="20">
        <v>6.0469999999999997</v>
      </c>
      <c r="DD29" s="20">
        <v>12.755000000000001</v>
      </c>
      <c r="DE29" s="20">
        <v>5.7759999999999998</v>
      </c>
      <c r="DF29" s="20">
        <v>5.3640000000000008</v>
      </c>
      <c r="DG29" s="20">
        <v>2.927</v>
      </c>
      <c r="DH29" s="20">
        <v>4.4619999999999997</v>
      </c>
      <c r="DI29" s="20">
        <v>3.3579999999999997</v>
      </c>
      <c r="DJ29" s="20">
        <v>3.9159999999999995</v>
      </c>
      <c r="DK29" s="20">
        <v>5.1469999999999994</v>
      </c>
      <c r="DL29" s="20">
        <v>2.919</v>
      </c>
      <c r="DM29" s="20">
        <v>2.6559999999999997</v>
      </c>
      <c r="DN29" s="20">
        <v>2.9169999999999998</v>
      </c>
      <c r="DO29" s="20">
        <v>3.6560000000000001</v>
      </c>
      <c r="DP29" s="20">
        <v>5.383</v>
      </c>
      <c r="DQ29" s="20">
        <v>7.5360000000000014</v>
      </c>
      <c r="DR29" s="20">
        <v>4.0629999999999997</v>
      </c>
      <c r="DS29" s="20">
        <v>5.0779999999999994</v>
      </c>
      <c r="DT29" s="20">
        <v>6.2430000000000003</v>
      </c>
      <c r="DU29" s="20">
        <v>4.93</v>
      </c>
      <c r="DV29" s="20">
        <v>6.3360000000000003</v>
      </c>
      <c r="DW29" s="20">
        <v>5.3170000000000002</v>
      </c>
      <c r="DX29" s="20">
        <v>3.4420000000000002</v>
      </c>
      <c r="DY29" s="20">
        <v>4.3049999999999997</v>
      </c>
      <c r="DZ29" s="20">
        <v>4</v>
      </c>
      <c r="EA29" s="20">
        <v>5.4729999999999999</v>
      </c>
      <c r="EB29" s="20">
        <v>6.1709999999999994</v>
      </c>
      <c r="EC29" s="20">
        <v>3.88</v>
      </c>
      <c r="ED29" s="20">
        <v>5.6189999999999998</v>
      </c>
      <c r="EE29" s="20">
        <v>5.8879999999999999</v>
      </c>
      <c r="EF29" s="20">
        <v>6.0080000000000009</v>
      </c>
      <c r="EG29" s="20">
        <v>7.8689999999999998</v>
      </c>
      <c r="EH29" s="20">
        <v>7.8620000000000001</v>
      </c>
      <c r="EI29" s="20">
        <v>4.7680000000000007</v>
      </c>
      <c r="EJ29" s="20">
        <v>4.418139</v>
      </c>
      <c r="EK29" s="20">
        <v>5.588203</v>
      </c>
      <c r="EL29" s="20">
        <v>8.0174649999999996</v>
      </c>
      <c r="EM29" s="20">
        <v>9.1513859999999987</v>
      </c>
      <c r="EN29" s="20">
        <v>8.8358799999999995</v>
      </c>
      <c r="EO29" s="20">
        <v>7.5809999999999995</v>
      </c>
      <c r="EP29" s="20">
        <v>8.2970000000000006</v>
      </c>
      <c r="EQ29" s="20">
        <v>10.863</v>
      </c>
      <c r="ER29" s="20">
        <v>13.247</v>
      </c>
      <c r="ES29" s="20">
        <v>12.937999999999999</v>
      </c>
      <c r="ET29" s="20">
        <v>8.0530000000000008</v>
      </c>
      <c r="EU29" s="20">
        <v>9.3330000000000002</v>
      </c>
      <c r="EV29" s="20">
        <v>10.934000000000001</v>
      </c>
      <c r="EW29" s="20">
        <v>10.140999999999998</v>
      </c>
      <c r="EX29" s="20">
        <v>8.3729999999999993</v>
      </c>
      <c r="EY29" s="20">
        <v>12.289</v>
      </c>
      <c r="EZ29" s="20">
        <v>8.4990000000000006</v>
      </c>
      <c r="FA29" s="20">
        <v>8.0159999999999982</v>
      </c>
      <c r="FB29" s="20">
        <v>8.6909999999999989</v>
      </c>
      <c r="FC29" s="20">
        <v>10.120000000000001</v>
      </c>
      <c r="FD29" s="20">
        <v>19.141999999999999</v>
      </c>
      <c r="FE29" s="20">
        <v>10.673</v>
      </c>
      <c r="FF29" s="20">
        <v>12.521000000000001</v>
      </c>
      <c r="FG29" s="20">
        <v>13.722000000000001</v>
      </c>
      <c r="FH29" s="20">
        <v>15.161000000000001</v>
      </c>
      <c r="FI29" s="20">
        <v>11.443</v>
      </c>
      <c r="FJ29" s="20">
        <v>12.550999999999998</v>
      </c>
      <c r="FK29" s="20">
        <v>16.783999999999999</v>
      </c>
      <c r="FL29" s="20">
        <v>15.587999999999999</v>
      </c>
      <c r="FM29" s="20">
        <v>15.402000000000001</v>
      </c>
      <c r="FN29" s="20">
        <v>14.714535000000001</v>
      </c>
      <c r="FO29" s="20">
        <v>15.913</v>
      </c>
      <c r="FP29" s="20">
        <v>17.747999999999998</v>
      </c>
      <c r="FQ29" s="20">
        <v>17.224</v>
      </c>
      <c r="FR29" s="20">
        <v>18.036000000000001</v>
      </c>
      <c r="FS29" s="20">
        <v>19.306000000000001</v>
      </c>
      <c r="FT29" s="20">
        <v>18.408000000000001</v>
      </c>
      <c r="FU29" s="20">
        <v>21.395</v>
      </c>
      <c r="FV29" s="20">
        <v>14.702</v>
      </c>
      <c r="FW29" s="20">
        <v>14.340999999999999</v>
      </c>
      <c r="FX29" s="20">
        <v>9.1749999999999989</v>
      </c>
      <c r="FY29" s="20">
        <v>14.637</v>
      </c>
      <c r="FZ29" s="20">
        <v>25.184999999999999</v>
      </c>
      <c r="GA29" s="20">
        <v>22.555</v>
      </c>
      <c r="GB29" s="20">
        <v>26.474</v>
      </c>
      <c r="GC29" s="20">
        <v>26.984999999999999</v>
      </c>
      <c r="GD29" s="20">
        <v>35.72</v>
      </c>
      <c r="GE29" s="20">
        <v>32.073</v>
      </c>
      <c r="GF29" s="20">
        <v>33.83</v>
      </c>
      <c r="GG29" s="20">
        <v>38.213000000000001</v>
      </c>
      <c r="GH29" s="20">
        <v>36.739999999999995</v>
      </c>
      <c r="GI29" s="20">
        <v>45.975000000000001</v>
      </c>
      <c r="GJ29" s="20">
        <v>41.356999999999999</v>
      </c>
      <c r="GK29" s="20">
        <v>59.819999999999993</v>
      </c>
      <c r="GL29" s="20">
        <v>50.872</v>
      </c>
      <c r="GM29" s="20">
        <v>45.701999999999998</v>
      </c>
      <c r="GN29" s="20">
        <v>52.442</v>
      </c>
      <c r="GO29" s="20">
        <v>54.102000000000004</v>
      </c>
      <c r="GP29" s="20">
        <v>56.22999999999999</v>
      </c>
      <c r="GQ29" s="20">
        <v>52.040999999999997</v>
      </c>
      <c r="GR29" s="20">
        <v>52.490000000000009</v>
      </c>
      <c r="GS29" s="20">
        <v>57.841999999999999</v>
      </c>
      <c r="GT29" s="20">
        <v>50.637</v>
      </c>
      <c r="GU29" s="20">
        <v>54.933999999999997</v>
      </c>
      <c r="GV29" s="20">
        <v>60.449000000000012</v>
      </c>
      <c r="GW29" s="20">
        <v>66.12</v>
      </c>
      <c r="GX29" s="20">
        <v>62.798000000000002</v>
      </c>
      <c r="GY29" s="20">
        <v>84.47</v>
      </c>
      <c r="GZ29" s="20">
        <v>68.708999999999989</v>
      </c>
      <c r="HA29" s="20">
        <v>61.250999999999991</v>
      </c>
      <c r="HB29" s="20">
        <v>66.186000000000007</v>
      </c>
      <c r="HC29" s="20">
        <v>58.728999999999999</v>
      </c>
      <c r="HD29" s="20">
        <v>53.677000000000007</v>
      </c>
      <c r="HE29" s="20">
        <v>55.192</v>
      </c>
      <c r="HF29" s="20">
        <v>59.041000000000004</v>
      </c>
      <c r="HG29" s="20">
        <v>58.143000000000008</v>
      </c>
      <c r="HH29" s="20">
        <v>62.004999999999995</v>
      </c>
      <c r="HI29" s="20">
        <v>52.368000000000002</v>
      </c>
      <c r="HJ29" s="20">
        <v>55.486999999999995</v>
      </c>
      <c r="HK29" s="20">
        <v>61.16899999999999</v>
      </c>
      <c r="HL29" s="20">
        <v>65.873000000000005</v>
      </c>
      <c r="HM29" s="20">
        <v>63.83</v>
      </c>
      <c r="HN29" s="20">
        <v>73.248999999999995</v>
      </c>
      <c r="HO29" s="20">
        <v>60.137999999999998</v>
      </c>
      <c r="HP29" s="20">
        <v>66.978000000000009</v>
      </c>
      <c r="HQ29" s="20">
        <v>57.26</v>
      </c>
      <c r="HR29" s="20">
        <v>60.585000000000008</v>
      </c>
      <c r="HS29" s="20">
        <v>72.637999999999991</v>
      </c>
      <c r="HT29" s="20">
        <v>62.766000000000005</v>
      </c>
      <c r="HU29" s="20">
        <v>65.834999999999994</v>
      </c>
      <c r="HV29" s="20">
        <v>64.606999999999999</v>
      </c>
      <c r="HW29" s="20">
        <v>53.224000000000004</v>
      </c>
      <c r="HX29" s="20">
        <v>78.275000000000006</v>
      </c>
      <c r="HY29" s="20">
        <v>61.072999999999993</v>
      </c>
      <c r="HZ29" s="20">
        <v>67.923000000000002</v>
      </c>
      <c r="IA29" s="20">
        <v>60.756</v>
      </c>
      <c r="IB29" s="20">
        <v>67.186999999999983</v>
      </c>
      <c r="IC29" s="20">
        <v>71.194893020000137</v>
      </c>
      <c r="ID29" s="20">
        <v>81.032904560000105</v>
      </c>
      <c r="IE29" s="20">
        <v>89.581242090000018</v>
      </c>
      <c r="IF29" s="20">
        <v>83.077436489999982</v>
      </c>
      <c r="IG29" s="20">
        <v>89.625838739999963</v>
      </c>
      <c r="IH29" s="20">
        <v>86.921217769999998</v>
      </c>
      <c r="II29" s="20">
        <v>86.96363403000025</v>
      </c>
      <c r="IJ29" s="20">
        <v>92.65730269000008</v>
      </c>
      <c r="IK29" s="20">
        <v>79.253148339999854</v>
      </c>
      <c r="IL29" s="20">
        <v>87.826662570000238</v>
      </c>
      <c r="IM29" s="20">
        <v>94.692986340000303</v>
      </c>
      <c r="IN29" s="20">
        <v>101.75422262000006</v>
      </c>
      <c r="IO29" s="20">
        <v>94.95331474999999</v>
      </c>
      <c r="IP29" s="20">
        <v>96.045977330000028</v>
      </c>
      <c r="IQ29" s="20">
        <v>103.40983287000003</v>
      </c>
      <c r="IR29" s="20">
        <v>106.36632362813447</v>
      </c>
      <c r="IS29" s="20">
        <v>107.5820535899999</v>
      </c>
      <c r="IT29" s="20">
        <v>114.16815510000039</v>
      </c>
      <c r="IU29" s="20">
        <v>119.07144404000016</v>
      </c>
      <c r="IV29" s="20">
        <v>118.82557080000011</v>
      </c>
      <c r="IW29" s="20">
        <v>116.69172433000017</v>
      </c>
      <c r="IX29" s="20">
        <v>106.70547079000008</v>
      </c>
      <c r="IY29" s="20">
        <v>116.95882273000059</v>
      </c>
      <c r="IZ29" s="20">
        <v>102.5621000699999</v>
      </c>
      <c r="JA29" s="20">
        <v>108.61015424000009</v>
      </c>
      <c r="JB29" s="20">
        <v>122.89426429000038</v>
      </c>
      <c r="JC29" s="20">
        <v>111.55458238999988</v>
      </c>
      <c r="JD29" s="20">
        <v>116.62641435000009</v>
      </c>
      <c r="JE29" s="20">
        <v>110.68704518999969</v>
      </c>
      <c r="JF29" s="20">
        <v>97.867237360000274</v>
      </c>
      <c r="JG29" s="20">
        <v>101.2959412000003</v>
      </c>
      <c r="JH29" s="20">
        <v>101.13507578999948</v>
      </c>
      <c r="JI29" s="20">
        <v>104.34226224000003</v>
      </c>
      <c r="JJ29" s="20">
        <v>100.28681735000021</v>
      </c>
      <c r="JK29" s="20">
        <v>93.175908440000114</v>
      </c>
      <c r="JL29" s="20">
        <v>99.914341320000034</v>
      </c>
      <c r="JM29" s="20">
        <v>91.898943756879305</v>
      </c>
      <c r="JN29" s="20">
        <v>101.84709924143816</v>
      </c>
      <c r="JO29" s="20">
        <v>97.821902359999797</v>
      </c>
      <c r="JP29" s="20">
        <v>96.29911497136824</v>
      </c>
      <c r="JQ29" s="20">
        <v>108.07062761421571</v>
      </c>
      <c r="JR29" s="20">
        <v>92.627043401905468</v>
      </c>
      <c r="JS29" s="20">
        <v>96.282944669309302</v>
      </c>
      <c r="JT29" s="20">
        <v>89.644250952873676</v>
      </c>
      <c r="JU29" s="20">
        <v>93.411015890752495</v>
      </c>
      <c r="JV29" s="20">
        <v>94.473016161417675</v>
      </c>
      <c r="JW29" s="20">
        <v>93.786287602594285</v>
      </c>
      <c r="JX29" s="20">
        <v>98.85893032462964</v>
      </c>
      <c r="JY29" s="20">
        <v>85.474352840685299</v>
      </c>
      <c r="JZ29" s="20">
        <v>96.332545069952232</v>
      </c>
      <c r="KA29" s="20">
        <v>114.25980129287441</v>
      </c>
      <c r="KB29" s="20">
        <v>102.59671962191308</v>
      </c>
      <c r="KC29" s="20">
        <v>92.479024744049028</v>
      </c>
      <c r="KD29" s="20">
        <v>96.709851011034615</v>
      </c>
      <c r="KE29" s="20">
        <v>90.276619009431926</v>
      </c>
      <c r="KF29" s="20">
        <v>82.561939860745568</v>
      </c>
      <c r="KG29" s="20">
        <v>88.297748695398667</v>
      </c>
      <c r="KH29" s="20">
        <v>74.812955657840718</v>
      </c>
      <c r="KI29" s="20">
        <v>78.914316893319921</v>
      </c>
      <c r="KJ29" s="20">
        <v>86.285779757497124</v>
      </c>
      <c r="KK29" s="20">
        <v>77.436062220193705</v>
      </c>
      <c r="KL29" s="20">
        <v>83.970528612224015</v>
      </c>
      <c r="KM29" s="20">
        <v>97.692452984479019</v>
      </c>
      <c r="KN29" s="20">
        <v>106.72871242268553</v>
      </c>
      <c r="KO29" s="20">
        <v>90.97334589703182</v>
      </c>
      <c r="KP29" s="20">
        <v>90.823098781434595</v>
      </c>
      <c r="KQ29" s="20">
        <v>87.322960380159586</v>
      </c>
      <c r="KR29" s="20">
        <v>81.772600206535913</v>
      </c>
      <c r="KS29" s="20">
        <v>93.218718270858673</v>
      </c>
      <c r="KT29" s="20">
        <v>104.16833788542095</v>
      </c>
      <c r="KU29" s="20">
        <v>109.50515975101212</v>
      </c>
      <c r="KV29" s="20">
        <v>113.2303876833767</v>
      </c>
      <c r="KW29" s="20">
        <v>76.017709449072527</v>
      </c>
      <c r="KX29" s="20">
        <v>74.019554294370025</v>
      </c>
      <c r="KY29" s="20">
        <v>89.805771923169431</v>
      </c>
      <c r="KZ29" s="20">
        <v>80.378658629973501</v>
      </c>
      <c r="LA29" s="20">
        <v>144.39726507364321</v>
      </c>
      <c r="LB29" s="20">
        <v>93.797087665723694</v>
      </c>
      <c r="LC29" s="20">
        <v>84.243973426056669</v>
      </c>
      <c r="LD29" s="20">
        <v>82.161201143668762</v>
      </c>
      <c r="LE29" s="20">
        <v>88.432689502719242</v>
      </c>
      <c r="LF29" s="20">
        <v>84.353863503672216</v>
      </c>
      <c r="LG29" s="20">
        <v>114.08304831112687</v>
      </c>
      <c r="LH29" s="20">
        <v>108.3081894264642</v>
      </c>
      <c r="LI29" s="20">
        <v>110.97309374733321</v>
      </c>
      <c r="LJ29" s="20">
        <v>111.53509284096469</v>
      </c>
      <c r="LK29" s="20">
        <v>118.15473139550173</v>
      </c>
      <c r="LL29" s="20">
        <v>90.894367597876567</v>
      </c>
      <c r="LM29" s="20">
        <v>117.14849779481253</v>
      </c>
      <c r="LN29" s="20">
        <v>108.49161537767236</v>
      </c>
      <c r="LO29" s="20">
        <v>100.19103805999993</v>
      </c>
      <c r="LP29" s="20">
        <v>101.07008307000001</v>
      </c>
      <c r="LQ29" s="20">
        <v>95.101955594113349</v>
      </c>
      <c r="LR29" s="20">
        <v>102.9722214300001</v>
      </c>
      <c r="LS29" s="20">
        <v>95.10562110397403</v>
      </c>
      <c r="LT29" s="20">
        <v>95.00774749999978</v>
      </c>
      <c r="LU29" s="20">
        <v>91.815354297170728</v>
      </c>
      <c r="LV29" s="20">
        <v>90.103429778660797</v>
      </c>
      <c r="LW29" s="20">
        <v>94.052040990000307</v>
      </c>
      <c r="LX29" s="20">
        <v>88.509310866648605</v>
      </c>
      <c r="LY29" s="20">
        <v>131.03161809788679</v>
      </c>
      <c r="LZ29" s="20">
        <v>80.913044099999524</v>
      </c>
      <c r="MA29" s="20">
        <v>75.755397279999954</v>
      </c>
      <c r="MB29" s="20">
        <v>84.053088760000605</v>
      </c>
      <c r="MC29" s="20">
        <v>80.490042850000066</v>
      </c>
      <c r="MD29" s="20">
        <v>92.551490560000104</v>
      </c>
      <c r="ME29" s="20">
        <v>90.470698049999982</v>
      </c>
      <c r="MF29" s="20">
        <v>88.774404823437919</v>
      </c>
      <c r="MG29" s="20">
        <v>110.69716991999854</v>
      </c>
      <c r="MH29" s="20">
        <v>102.8074409499994</v>
      </c>
      <c r="MI29" s="20">
        <v>103.73364267561001</v>
      </c>
      <c r="MJ29" s="20">
        <v>75.003577758444777</v>
      </c>
      <c r="MK29" s="20">
        <v>88.360915573696929</v>
      </c>
      <c r="ML29" s="20">
        <v>92.858162681516248</v>
      </c>
      <c r="MM29" s="20">
        <v>102.30749756106854</v>
      </c>
      <c r="MN29" s="20">
        <v>99.541949279036601</v>
      </c>
      <c r="MO29" s="20">
        <v>102.93301500821683</v>
      </c>
      <c r="MP29" s="20">
        <v>102.83679268999981</v>
      </c>
      <c r="MQ29" s="20">
        <v>111.72496862285567</v>
      </c>
      <c r="MR29" s="20">
        <v>107.66208520418624</v>
      </c>
      <c r="MS29" s="20">
        <v>101.42650134999934</v>
      </c>
      <c r="MT29" s="20">
        <v>125.82865421898777</v>
      </c>
      <c r="MU29" s="20">
        <v>144.53912116815167</v>
      </c>
      <c r="MV29" s="20">
        <v>119.57756530201668</v>
      </c>
      <c r="MW29" s="20">
        <v>135.29861554523561</v>
      </c>
      <c r="MX29" s="20">
        <v>125.41476812351613</v>
      </c>
      <c r="MY29" s="20">
        <v>132.84896538615277</v>
      </c>
      <c r="MZ29" s="20">
        <v>121.62396035563725</v>
      </c>
      <c r="NA29" s="20">
        <v>119.98001579297512</v>
      </c>
      <c r="NB29" s="20">
        <v>125.66980693691164</v>
      </c>
      <c r="NC29" s="20">
        <v>135.58943552127727</v>
      </c>
      <c r="ND29" s="20">
        <v>137.41539532933683</v>
      </c>
      <c r="NE29" s="20">
        <v>119.72536079522388</v>
      </c>
      <c r="NF29" s="20">
        <v>149.48198514789857</v>
      </c>
      <c r="NG29" s="20">
        <v>177.93653598999924</v>
      </c>
      <c r="NH29" s="20">
        <v>172.79288731868348</v>
      </c>
      <c r="NI29" s="20">
        <v>176.46145007656321</v>
      </c>
      <c r="NJ29" s="20">
        <v>173.02875834903915</v>
      </c>
      <c r="NK29" s="20">
        <v>160.18002796788835</v>
      </c>
      <c r="NL29" s="20">
        <v>168.66546029888659</v>
      </c>
      <c r="NM29" s="20">
        <v>150.808993257867</v>
      </c>
      <c r="NN29" s="20">
        <v>179.08244564821462</v>
      </c>
      <c r="NO29" s="20">
        <v>157.020709634403</v>
      </c>
      <c r="NP29" s="20">
        <v>168.76240770036731</v>
      </c>
      <c r="NQ29" s="20">
        <v>213.74040846000088</v>
      </c>
      <c r="NR29" s="20">
        <v>169.51423997999945</v>
      </c>
      <c r="NS29" s="20">
        <v>195.94405042999892</v>
      </c>
      <c r="NT29" s="20">
        <v>163.42758417999875</v>
      </c>
      <c r="NU29" s="20">
        <v>200.31418725999794</v>
      </c>
      <c r="NV29" s="20">
        <v>193.30211576999812</v>
      </c>
      <c r="NW29" s="20">
        <v>201.23033328999719</v>
      </c>
      <c r="NX29" s="20">
        <v>200.37320969000012</v>
      </c>
      <c r="NY29" s="20">
        <v>183.41859602000108</v>
      </c>
      <c r="NZ29" s="20">
        <v>187.62968058999701</v>
      </c>
      <c r="OA29" s="20">
        <v>163.86984824000243</v>
      </c>
      <c r="OB29" s="20">
        <v>176.12664599999931</v>
      </c>
      <c r="OC29" s="20">
        <v>178.14631906322478</v>
      </c>
      <c r="OD29" s="20">
        <v>177.96652841480196</v>
      </c>
      <c r="OE29" s="20">
        <v>237.87858637483873</v>
      </c>
      <c r="OF29" s="20">
        <v>206.8638744881938</v>
      </c>
      <c r="OG29" s="20">
        <v>189.6287307846888</v>
      </c>
      <c r="OH29" s="20">
        <v>184.75145566508547</v>
      </c>
      <c r="OI29" s="20">
        <v>206.23114253166943</v>
      </c>
      <c r="OJ29" s="20">
        <v>198.07963720939409</v>
      </c>
      <c r="OK29" s="20">
        <v>175.38802993714637</v>
      </c>
      <c r="OL29" s="20">
        <v>187.35698064137077</v>
      </c>
      <c r="OM29" s="20">
        <v>206.29633592214441</v>
      </c>
      <c r="ON29" s="20">
        <v>206.11468130775228</v>
      </c>
      <c r="OO29" s="20">
        <v>260.25236107608526</v>
      </c>
      <c r="OP29" s="20">
        <v>238.28895063464191</v>
      </c>
      <c r="OQ29" s="20">
        <v>284.11002350807206</v>
      </c>
      <c r="OR29" s="20">
        <v>333.52431177356789</v>
      </c>
      <c r="OS29" s="20">
        <v>343.62832434616462</v>
      </c>
      <c r="OT29" s="20">
        <v>265.001499555956</v>
      </c>
      <c r="OU29" s="20">
        <v>321.70948782718835</v>
      </c>
      <c r="OV29" s="20">
        <v>199.40907596517624</v>
      </c>
      <c r="OW29" s="20">
        <v>201.18583690870065</v>
      </c>
      <c r="OX29" s="20">
        <v>218.70078522637851</v>
      </c>
      <c r="OY29" s="20">
        <v>233.25543994080087</v>
      </c>
      <c r="OZ29" s="20">
        <v>270.98795694974035</v>
      </c>
      <c r="PA29" s="20">
        <v>216.23792587265774</v>
      </c>
      <c r="PB29" s="20">
        <v>238.86346455247852</v>
      </c>
      <c r="PC29" s="20">
        <v>263.64631933257118</v>
      </c>
      <c r="PD29" s="20">
        <v>262.75107160584503</v>
      </c>
      <c r="PE29" s="20">
        <v>243.52582416999883</v>
      </c>
      <c r="PF29" s="20">
        <v>281.34545966509233</v>
      </c>
      <c r="PG29" s="20">
        <v>272.92957801996613</v>
      </c>
      <c r="PH29" s="20">
        <v>254.39449153456778</v>
      </c>
    </row>
    <row r="30" spans="1:424" x14ac:dyDescent="0.3">
      <c r="A30" s="11" t="s">
        <v>20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5">
        <v>0</v>
      </c>
      <c r="CR30" s="25">
        <v>0</v>
      </c>
      <c r="CS30" s="25">
        <v>0</v>
      </c>
      <c r="CT30" s="25">
        <v>0</v>
      </c>
      <c r="CU30" s="25">
        <v>0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5">
        <v>0</v>
      </c>
      <c r="DH30" s="25">
        <v>0</v>
      </c>
      <c r="DI30" s="25">
        <v>0</v>
      </c>
      <c r="DJ30" s="25">
        <v>0</v>
      </c>
      <c r="DK30" s="25">
        <v>0</v>
      </c>
      <c r="DL30" s="25">
        <v>0</v>
      </c>
      <c r="DM30" s="25">
        <v>0</v>
      </c>
      <c r="DN30" s="25">
        <v>0</v>
      </c>
      <c r="DO30" s="25">
        <v>0</v>
      </c>
      <c r="DP30" s="25">
        <v>0</v>
      </c>
      <c r="DQ30" s="25">
        <v>0</v>
      </c>
      <c r="DR30" s="25">
        <v>0</v>
      </c>
      <c r="DS30" s="25">
        <v>0</v>
      </c>
      <c r="DT30" s="25">
        <v>0</v>
      </c>
      <c r="DU30" s="25">
        <v>0</v>
      </c>
      <c r="DV30" s="25">
        <v>0</v>
      </c>
      <c r="DW30" s="25">
        <v>0</v>
      </c>
      <c r="DX30" s="25">
        <v>0</v>
      </c>
      <c r="DY30" s="25">
        <v>0</v>
      </c>
      <c r="DZ30" s="25">
        <v>0</v>
      </c>
      <c r="EA30" s="25">
        <v>0</v>
      </c>
      <c r="EB30" s="25">
        <v>0</v>
      </c>
      <c r="EC30" s="25">
        <v>0</v>
      </c>
      <c r="ED30" s="25">
        <v>0</v>
      </c>
      <c r="EE30" s="25">
        <v>0</v>
      </c>
      <c r="EF30" s="25">
        <v>0</v>
      </c>
      <c r="EG30" s="25">
        <v>0</v>
      </c>
      <c r="EH30" s="25">
        <v>0</v>
      </c>
      <c r="EI30" s="25">
        <v>0</v>
      </c>
      <c r="EJ30" s="25">
        <v>0</v>
      </c>
      <c r="EK30" s="25">
        <v>0</v>
      </c>
      <c r="EL30" s="25">
        <v>0</v>
      </c>
      <c r="EM30" s="25">
        <v>0</v>
      </c>
      <c r="EN30" s="25">
        <v>0</v>
      </c>
      <c r="EO30" s="25">
        <v>0</v>
      </c>
      <c r="EP30" s="25">
        <v>0</v>
      </c>
      <c r="EQ30" s="25">
        <v>0</v>
      </c>
      <c r="ER30" s="25">
        <v>0</v>
      </c>
      <c r="ES30" s="25">
        <v>0</v>
      </c>
      <c r="ET30" s="25">
        <v>0</v>
      </c>
      <c r="EU30" s="25">
        <v>0</v>
      </c>
      <c r="EV30" s="25">
        <v>0</v>
      </c>
      <c r="EW30" s="25">
        <v>0</v>
      </c>
      <c r="EX30" s="25">
        <v>0</v>
      </c>
      <c r="EY30" s="25">
        <v>0</v>
      </c>
      <c r="EZ30" s="25">
        <v>0</v>
      </c>
      <c r="FA30" s="25">
        <v>0</v>
      </c>
      <c r="FB30" s="25">
        <v>0</v>
      </c>
      <c r="FC30" s="25">
        <v>0</v>
      </c>
      <c r="FD30" s="25">
        <v>0</v>
      </c>
      <c r="FE30" s="25">
        <v>0</v>
      </c>
      <c r="FF30" s="25">
        <v>0</v>
      </c>
      <c r="FG30" s="25">
        <v>0</v>
      </c>
      <c r="FH30" s="25">
        <v>0</v>
      </c>
      <c r="FI30" s="25">
        <v>0</v>
      </c>
      <c r="FJ30" s="25">
        <v>0</v>
      </c>
      <c r="FK30" s="25">
        <v>0</v>
      </c>
      <c r="FL30" s="25">
        <v>0</v>
      </c>
      <c r="FM30" s="25">
        <v>0</v>
      </c>
      <c r="FN30" s="25">
        <v>0</v>
      </c>
      <c r="FO30" s="25">
        <v>0</v>
      </c>
      <c r="FP30" s="25">
        <v>0</v>
      </c>
      <c r="FQ30" s="25">
        <v>0</v>
      </c>
      <c r="FR30" s="25">
        <v>0</v>
      </c>
      <c r="FS30" s="25">
        <v>0</v>
      </c>
      <c r="FT30" s="25">
        <v>0</v>
      </c>
      <c r="FU30" s="25">
        <v>0</v>
      </c>
      <c r="FV30" s="25">
        <v>0</v>
      </c>
      <c r="FW30" s="25">
        <v>0</v>
      </c>
      <c r="FX30" s="25">
        <v>0</v>
      </c>
      <c r="FY30" s="25">
        <v>0</v>
      </c>
      <c r="FZ30" s="25">
        <v>0</v>
      </c>
      <c r="GA30" s="25">
        <v>0</v>
      </c>
      <c r="GB30" s="25">
        <v>0</v>
      </c>
      <c r="GC30" s="25">
        <v>0</v>
      </c>
      <c r="GD30" s="25">
        <v>0</v>
      </c>
      <c r="GE30" s="25">
        <v>0</v>
      </c>
      <c r="GF30" s="25">
        <v>0</v>
      </c>
      <c r="GG30" s="25">
        <v>0</v>
      </c>
      <c r="GH30" s="25">
        <v>0</v>
      </c>
      <c r="GI30" s="25">
        <v>0</v>
      </c>
      <c r="GJ30" s="25">
        <v>0</v>
      </c>
      <c r="GK30" s="25">
        <v>0</v>
      </c>
      <c r="GL30" s="25">
        <v>0</v>
      </c>
      <c r="GM30" s="25">
        <v>0</v>
      </c>
      <c r="GN30" s="25">
        <v>0</v>
      </c>
      <c r="GO30" s="25">
        <v>0</v>
      </c>
      <c r="GP30" s="25">
        <v>0</v>
      </c>
      <c r="GQ30" s="25">
        <v>0</v>
      </c>
      <c r="GR30" s="25">
        <v>0</v>
      </c>
      <c r="GS30" s="25">
        <v>0</v>
      </c>
      <c r="GT30" s="25">
        <v>0</v>
      </c>
      <c r="GU30" s="25">
        <v>0</v>
      </c>
      <c r="GV30" s="25">
        <v>1.236</v>
      </c>
      <c r="GW30" s="25">
        <v>0.97699999999999998</v>
      </c>
      <c r="GX30" s="25">
        <v>1.1910000000000001</v>
      </c>
      <c r="GY30" s="25">
        <v>2.3759999999999999</v>
      </c>
      <c r="GZ30" s="25">
        <v>0.96899999999999997</v>
      </c>
      <c r="HA30" s="25">
        <v>0.79400000000000004</v>
      </c>
      <c r="HB30" s="25">
        <v>1.071</v>
      </c>
      <c r="HC30" s="25">
        <v>1.1080000000000001</v>
      </c>
      <c r="HD30" s="25">
        <v>0.71699999999999997</v>
      </c>
      <c r="HE30" s="25">
        <v>0.81899999999999995</v>
      </c>
      <c r="HF30" s="25">
        <v>0.7</v>
      </c>
      <c r="HG30" s="25">
        <v>0.61699999999999999</v>
      </c>
      <c r="HH30" s="25">
        <v>0.61099999999999999</v>
      </c>
      <c r="HI30" s="25">
        <v>0.52</v>
      </c>
      <c r="HJ30" s="25">
        <v>0.47099999999999997</v>
      </c>
      <c r="HK30" s="25">
        <v>0.72399999999999998</v>
      </c>
      <c r="HL30" s="25">
        <v>0.56999999999999995</v>
      </c>
      <c r="HM30" s="25">
        <v>0.60799999999999998</v>
      </c>
      <c r="HN30" s="25">
        <v>0.63800000000000001</v>
      </c>
      <c r="HO30" s="25">
        <v>0.624</v>
      </c>
      <c r="HP30" s="25">
        <v>0.84199999999999997</v>
      </c>
      <c r="HQ30" s="25">
        <v>0.58299999999999996</v>
      </c>
      <c r="HR30" s="25">
        <v>1.0009999999999999</v>
      </c>
      <c r="HS30" s="25">
        <v>0.89200000000000002</v>
      </c>
      <c r="HT30" s="25">
        <v>0.94299999999999995</v>
      </c>
      <c r="HU30" s="25">
        <v>0.91700000000000004</v>
      </c>
      <c r="HV30" s="25">
        <v>1.1020000000000001</v>
      </c>
      <c r="HW30" s="25">
        <v>0.66900000000000004</v>
      </c>
      <c r="HX30" s="25">
        <v>0.72499999999999998</v>
      </c>
      <c r="HY30" s="25">
        <v>0.73399999999999999</v>
      </c>
      <c r="HZ30" s="25">
        <v>0.65900000000000003</v>
      </c>
      <c r="IA30" s="25">
        <v>0.98</v>
      </c>
      <c r="IB30" s="25">
        <v>0.78400000000000003</v>
      </c>
      <c r="IC30" s="25">
        <v>0.81798128999999997</v>
      </c>
      <c r="ID30" s="25">
        <v>1.0073690500000001</v>
      </c>
      <c r="IE30" s="25">
        <v>1.1713730499999999</v>
      </c>
      <c r="IF30" s="25">
        <v>1.0751328899999999</v>
      </c>
      <c r="IG30" s="25">
        <v>1.04374933</v>
      </c>
      <c r="IH30" s="25">
        <v>1.4938008899999999</v>
      </c>
      <c r="II30" s="25">
        <v>1.5855428199999999</v>
      </c>
      <c r="IJ30" s="25">
        <v>1.44349562</v>
      </c>
      <c r="IK30" s="25">
        <v>1.5249582800000001</v>
      </c>
      <c r="IL30" s="25">
        <v>1.24153717</v>
      </c>
      <c r="IM30" s="25">
        <v>1.5091027299999999</v>
      </c>
      <c r="IN30" s="25">
        <v>2.1708591799999999</v>
      </c>
      <c r="IO30" s="25">
        <v>2.0733436599999999</v>
      </c>
      <c r="IP30" s="25">
        <v>1.8396813599999999</v>
      </c>
      <c r="IQ30" s="25">
        <v>1.2518271999999999</v>
      </c>
      <c r="IR30" s="25">
        <v>0.91058963000000004</v>
      </c>
      <c r="IS30" s="25">
        <v>1.2940549800000001</v>
      </c>
      <c r="IT30" s="25">
        <v>1.3337897400000001</v>
      </c>
      <c r="IU30" s="25">
        <v>1.4782375699999999</v>
      </c>
      <c r="IV30" s="25">
        <v>1.75372605</v>
      </c>
      <c r="IW30" s="25">
        <v>1.3193448299999999</v>
      </c>
      <c r="IX30" s="25">
        <v>1.2139568599999999</v>
      </c>
      <c r="IY30" s="25">
        <v>1.5191031100000001</v>
      </c>
      <c r="IZ30" s="25">
        <v>1.72452355</v>
      </c>
      <c r="JA30" s="25">
        <v>1.3541456199999999</v>
      </c>
      <c r="JB30" s="25">
        <v>1.18808457</v>
      </c>
      <c r="JC30" s="25">
        <v>1.57011436</v>
      </c>
      <c r="JD30" s="25">
        <v>1.7651057800000001</v>
      </c>
      <c r="JE30" s="25">
        <v>1.4565979600000001</v>
      </c>
      <c r="JF30" s="25">
        <v>1.1292805699999999</v>
      </c>
      <c r="JG30" s="25">
        <v>0.90705248999999999</v>
      </c>
      <c r="JH30" s="25">
        <v>0.92842131999999999</v>
      </c>
      <c r="JI30" s="25">
        <v>1.4788697</v>
      </c>
      <c r="JJ30" s="25">
        <v>1.4137912800000001</v>
      </c>
      <c r="JK30" s="25">
        <v>0.95550519</v>
      </c>
      <c r="JL30" s="25">
        <v>1.0634649700000001</v>
      </c>
      <c r="JM30" s="25">
        <v>1.0418470909999999</v>
      </c>
      <c r="JN30" s="25">
        <v>1.0220584189999999</v>
      </c>
      <c r="JO30" s="25">
        <v>1.2486333940000001</v>
      </c>
      <c r="JP30" s="25">
        <v>1.0803820799999999</v>
      </c>
      <c r="JQ30" s="25">
        <v>1.2399324228542501</v>
      </c>
      <c r="JR30" s="25">
        <v>0.969339281</v>
      </c>
      <c r="JS30" s="25">
        <v>0.91565934299999996</v>
      </c>
      <c r="JT30" s="25">
        <v>0.88733389600000001</v>
      </c>
      <c r="JU30" s="25">
        <v>1.31001409169898</v>
      </c>
      <c r="JV30" s="25">
        <v>0.88530885300000095</v>
      </c>
      <c r="JW30" s="25">
        <v>0.916607124</v>
      </c>
      <c r="JX30" s="25">
        <v>0.84022552699999997</v>
      </c>
      <c r="JY30" s="25">
        <v>0.99056140935408499</v>
      </c>
      <c r="JZ30" s="25">
        <v>1.3969765519999999</v>
      </c>
      <c r="KA30" s="25">
        <v>1.4695884610000001</v>
      </c>
      <c r="KB30" s="25">
        <v>1.0283166969999999</v>
      </c>
      <c r="KC30" s="25">
        <v>1.044095692</v>
      </c>
      <c r="KD30" s="25">
        <v>1.05479873449984</v>
      </c>
      <c r="KE30" s="25">
        <v>1.06651003673445</v>
      </c>
      <c r="KF30" s="25">
        <v>1.0180763479999999</v>
      </c>
      <c r="KG30" s="25">
        <v>0.98247826299999996</v>
      </c>
      <c r="KH30" s="25">
        <v>0.95500159399999995</v>
      </c>
      <c r="KI30" s="25">
        <v>0.72701070099999998</v>
      </c>
      <c r="KJ30" s="25">
        <v>0.97647394778972696</v>
      </c>
      <c r="KK30" s="25">
        <v>0.66963229599999996</v>
      </c>
      <c r="KL30" s="25">
        <v>0.73608864399999996</v>
      </c>
      <c r="KM30" s="25">
        <v>0.86945801899999997</v>
      </c>
      <c r="KN30" s="25">
        <v>0.70460180900000002</v>
      </c>
      <c r="KO30" s="25">
        <v>0.98461349399999998</v>
      </c>
      <c r="KP30" s="25">
        <v>0.83136343800000001</v>
      </c>
      <c r="KQ30" s="25">
        <v>0.45564234651904201</v>
      </c>
      <c r="KR30" s="25">
        <v>0.41084404800000002</v>
      </c>
      <c r="KS30" s="25">
        <v>0.45557768377764102</v>
      </c>
      <c r="KT30" s="25">
        <v>0.65398915538492097</v>
      </c>
      <c r="KU30" s="25">
        <v>0.83022908693752595</v>
      </c>
      <c r="KV30" s="25">
        <v>0.52702642651561404</v>
      </c>
      <c r="KW30" s="25">
        <v>0.680851503330684</v>
      </c>
      <c r="KX30" s="25">
        <v>0.98878795136881203</v>
      </c>
      <c r="KY30" s="25">
        <v>0.853079119</v>
      </c>
      <c r="KZ30" s="25">
        <v>0.76295262799999997</v>
      </c>
      <c r="LA30" s="25">
        <v>0.84772688604402202</v>
      </c>
      <c r="LB30" s="25">
        <v>1.073309125</v>
      </c>
      <c r="LC30" s="25">
        <v>0.90430960544707195</v>
      </c>
      <c r="LD30" s="25">
        <v>0.72826174900043805</v>
      </c>
      <c r="LE30" s="25">
        <v>0.68114727457249102</v>
      </c>
      <c r="LF30" s="25">
        <v>0.67399617340748297</v>
      </c>
      <c r="LG30" s="25">
        <v>0.93729045236180197</v>
      </c>
      <c r="LH30" s="25">
        <v>0.63741585837503401</v>
      </c>
      <c r="LI30" s="25">
        <v>0.77450969292616101</v>
      </c>
      <c r="LJ30" s="25">
        <v>0.55904560548873805</v>
      </c>
      <c r="LK30" s="25">
        <v>1.01522491369495</v>
      </c>
      <c r="LL30" s="25">
        <v>0.60089733924108601</v>
      </c>
      <c r="LM30" s="25">
        <v>0.97054124142831799</v>
      </c>
      <c r="LN30" s="25">
        <v>0.77748494545160696</v>
      </c>
      <c r="LO30" s="25">
        <v>1.09355147</v>
      </c>
      <c r="LP30" s="25">
        <v>0.81436059000000005</v>
      </c>
      <c r="LQ30" s="25">
        <v>0.73208141000000004</v>
      </c>
      <c r="LR30" s="25">
        <v>0.81992118000000003</v>
      </c>
      <c r="LS30" s="25">
        <v>0.66606852000000005</v>
      </c>
      <c r="LT30" s="25">
        <v>0.58385633000000003</v>
      </c>
      <c r="LU30" s="25">
        <v>0.58966158000000002</v>
      </c>
      <c r="LV30" s="25">
        <v>0.61950305000000006</v>
      </c>
      <c r="LW30" s="25">
        <v>0.56673088000000005</v>
      </c>
      <c r="LX30" s="25">
        <v>0.91780635883373995</v>
      </c>
      <c r="LY30" s="25">
        <v>0.85067243000000003</v>
      </c>
      <c r="LZ30" s="25">
        <v>0.83186853999999999</v>
      </c>
      <c r="MA30" s="25">
        <v>0.75987526999999999</v>
      </c>
      <c r="MB30" s="25">
        <v>0.53227226999999999</v>
      </c>
      <c r="MC30" s="25">
        <v>0.69485383000000001</v>
      </c>
      <c r="MD30" s="25">
        <v>0.62250525999999995</v>
      </c>
      <c r="ME30" s="25">
        <v>0.68699083000000005</v>
      </c>
      <c r="MF30" s="25">
        <v>0.77962635999999996</v>
      </c>
      <c r="MG30" s="25">
        <v>0.94842353000000001</v>
      </c>
      <c r="MH30" s="25">
        <v>0.80256509999999903</v>
      </c>
      <c r="MI30" s="25">
        <v>0.68659346394916199</v>
      </c>
      <c r="MJ30" s="25">
        <v>0.64530773004147002</v>
      </c>
      <c r="MK30" s="25">
        <v>0.39288941999999999</v>
      </c>
      <c r="ML30" s="25">
        <v>0.85470752000000005</v>
      </c>
      <c r="MM30" s="25">
        <v>0.67754880000000095</v>
      </c>
      <c r="MN30" s="25">
        <v>0.71424085004160298</v>
      </c>
      <c r="MO30" s="25">
        <v>0.68782020999999904</v>
      </c>
      <c r="MP30" s="25">
        <v>0.55035951000000005</v>
      </c>
      <c r="MQ30" s="25">
        <v>0.50178418000000002</v>
      </c>
      <c r="MR30" s="25">
        <v>0.71091495000000005</v>
      </c>
      <c r="MS30" s="25">
        <v>0.49181071999999998</v>
      </c>
      <c r="MT30" s="25">
        <v>0.75444164999999996</v>
      </c>
      <c r="MU30" s="25">
        <v>0.65618427000000001</v>
      </c>
      <c r="MV30" s="25">
        <v>0.70776576000000002</v>
      </c>
      <c r="MW30" s="25">
        <v>1.41965844313622</v>
      </c>
      <c r="MX30" s="25">
        <v>0.88706403073143802</v>
      </c>
      <c r="MY30" s="25">
        <v>0.79454268084640001</v>
      </c>
      <c r="MZ30" s="25">
        <v>0.70133030615158098</v>
      </c>
      <c r="NA30" s="25">
        <v>0.76745956238070701</v>
      </c>
      <c r="NB30" s="25">
        <v>0.796499399538106</v>
      </c>
      <c r="NC30" s="25">
        <v>0.74967178341776297</v>
      </c>
      <c r="ND30" s="25">
        <v>0.76133149286401502</v>
      </c>
      <c r="NE30" s="25">
        <v>0.72262685797167903</v>
      </c>
      <c r="NF30" s="25">
        <v>1.01731313057976</v>
      </c>
      <c r="NG30" s="25">
        <v>1.3036217400000001</v>
      </c>
      <c r="NH30" s="25">
        <v>1.2645131397838201</v>
      </c>
      <c r="NI30" s="25">
        <v>1.4244486212934</v>
      </c>
      <c r="NJ30" s="25">
        <v>1.28477781998215</v>
      </c>
      <c r="NK30" s="25">
        <v>0.70294837394017695</v>
      </c>
      <c r="NL30" s="25">
        <v>0.94199270000341595</v>
      </c>
      <c r="NM30" s="25">
        <v>1.21020018972957</v>
      </c>
      <c r="NN30" s="25">
        <v>1.2109296611250699</v>
      </c>
      <c r="NO30" s="25">
        <v>1.25493113312961</v>
      </c>
      <c r="NP30" s="25">
        <v>1.05563661574649</v>
      </c>
      <c r="NQ30" s="25">
        <v>1.40143537</v>
      </c>
      <c r="NR30" s="25">
        <v>0.80954426999999995</v>
      </c>
      <c r="NS30" s="25">
        <v>1.4124804399999999</v>
      </c>
      <c r="NT30" s="25">
        <v>1.14604361</v>
      </c>
      <c r="NU30" s="25">
        <v>1.40946668</v>
      </c>
      <c r="NV30" s="25">
        <v>1.1569969899999999</v>
      </c>
      <c r="NW30" s="25">
        <v>1.05367798</v>
      </c>
      <c r="NX30" s="25">
        <v>1.12083277</v>
      </c>
      <c r="NY30" s="25">
        <v>1.2152004199999999</v>
      </c>
      <c r="NZ30" s="25">
        <v>1.1151108000000001</v>
      </c>
      <c r="OA30" s="25">
        <v>1.29929954</v>
      </c>
      <c r="OB30" s="25">
        <v>1.1485729600000001</v>
      </c>
      <c r="OC30" s="25">
        <v>1.3233188087691901</v>
      </c>
      <c r="OD30" s="25">
        <v>0.74196320951544525</v>
      </c>
      <c r="OE30" s="25">
        <v>0.31854174773302102</v>
      </c>
      <c r="OF30" s="25">
        <v>0.121789460623666</v>
      </c>
      <c r="OG30" s="25">
        <v>0.67302389878565705</v>
      </c>
      <c r="OH30" s="25">
        <v>0.71042146387403804</v>
      </c>
      <c r="OI30" s="25">
        <v>1.15355611323537</v>
      </c>
      <c r="OJ30" s="25">
        <v>1.18545188790751</v>
      </c>
      <c r="OK30" s="25">
        <v>1.03209102064248</v>
      </c>
      <c r="OL30" s="25">
        <v>1.25258456620156</v>
      </c>
      <c r="OM30" s="25">
        <v>0.83462031298320205</v>
      </c>
      <c r="ON30" s="25">
        <v>1.1104277413922701</v>
      </c>
      <c r="OO30" s="25">
        <v>1.840119181427099</v>
      </c>
      <c r="OP30" s="25">
        <v>1.5855101806373246</v>
      </c>
      <c r="OQ30" s="25">
        <v>1.8663233443090954</v>
      </c>
      <c r="OR30" s="25">
        <v>2.382263920575483</v>
      </c>
      <c r="OS30" s="25">
        <v>1.8904947823446647</v>
      </c>
      <c r="OT30" s="25">
        <v>2.2135387293783668</v>
      </c>
      <c r="OU30" s="25">
        <v>2.1799809549115894</v>
      </c>
      <c r="OV30" s="25">
        <v>1.7050839669123732</v>
      </c>
      <c r="OW30" s="25">
        <v>2.4834161310785805</v>
      </c>
      <c r="OX30" s="25">
        <v>2.8903117119812585</v>
      </c>
      <c r="OY30" s="25">
        <v>2.19241832810527</v>
      </c>
      <c r="OZ30" s="25">
        <v>2.8717655135702191</v>
      </c>
      <c r="PA30" s="25">
        <v>2.0750674193430347</v>
      </c>
      <c r="PB30" s="25">
        <v>1.8205063151618728</v>
      </c>
      <c r="PC30" s="25">
        <v>2.4498583114148982</v>
      </c>
      <c r="PD30" s="25">
        <v>2.3188274541978089</v>
      </c>
      <c r="PE30" s="25">
        <v>1.6148459100000003</v>
      </c>
      <c r="PF30" s="25">
        <v>2.4945339033584371</v>
      </c>
      <c r="PG30" s="25">
        <v>2.8328504236864127</v>
      </c>
      <c r="PH30" s="25">
        <v>2.552667731743119</v>
      </c>
    </row>
    <row r="31" spans="1:424" x14ac:dyDescent="0.3">
      <c r="A31" s="11" t="s">
        <v>21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5">
        <v>0.47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5">
        <v>0</v>
      </c>
      <c r="CR31" s="25">
        <v>0</v>
      </c>
      <c r="CS31" s="25">
        <v>0</v>
      </c>
      <c r="CT31" s="25">
        <v>0</v>
      </c>
      <c r="CU31" s="25">
        <v>0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  <c r="DK31" s="25">
        <v>0</v>
      </c>
      <c r="DL31" s="25">
        <v>0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0</v>
      </c>
      <c r="DT31" s="25">
        <v>0</v>
      </c>
      <c r="DU31" s="25">
        <v>0</v>
      </c>
      <c r="DV31" s="25">
        <v>0</v>
      </c>
      <c r="DW31" s="25">
        <v>0</v>
      </c>
      <c r="DX31" s="25">
        <v>0</v>
      </c>
      <c r="DY31" s="25">
        <v>0</v>
      </c>
      <c r="DZ31" s="25">
        <v>0.27100000000000002</v>
      </c>
      <c r="EA31" s="25">
        <v>0.36399999999999999</v>
      </c>
      <c r="EB31" s="25">
        <v>0.49399999999999999</v>
      </c>
      <c r="EC31" s="25">
        <v>0.22900000000000001</v>
      </c>
      <c r="ED31" s="25">
        <v>0.47</v>
      </c>
      <c r="EE31" s="25">
        <v>0.49399999999999999</v>
      </c>
      <c r="EF31" s="25">
        <v>0.432</v>
      </c>
      <c r="EG31" s="25">
        <v>0.60199999999999998</v>
      </c>
      <c r="EH31" s="25">
        <v>0.41699999999999998</v>
      </c>
      <c r="EI31" s="25">
        <v>0.67</v>
      </c>
      <c r="EJ31" s="25">
        <v>0.495</v>
      </c>
      <c r="EK31" s="25">
        <v>0.63200000000000001</v>
      </c>
      <c r="EL31" s="25">
        <v>0.53600000000000003</v>
      </c>
      <c r="EM31" s="25">
        <v>0.92700000000000005</v>
      </c>
      <c r="EN31" s="25">
        <v>0.69399999999999995</v>
      </c>
      <c r="EO31" s="25">
        <v>0.56000000000000005</v>
      </c>
      <c r="EP31" s="25">
        <v>0.93</v>
      </c>
      <c r="EQ31" s="25">
        <v>1.746</v>
      </c>
      <c r="ER31" s="25">
        <v>0.85399999999999998</v>
      </c>
      <c r="ES31" s="25">
        <v>1.8240000000000001</v>
      </c>
      <c r="ET31" s="25">
        <v>1.1339999999999999</v>
      </c>
      <c r="EU31" s="25">
        <v>1.05</v>
      </c>
      <c r="EV31" s="25">
        <v>0.97099999999999997</v>
      </c>
      <c r="EW31" s="25">
        <v>1.155</v>
      </c>
      <c r="EX31" s="25">
        <v>0.91500000000000004</v>
      </c>
      <c r="EY31" s="25">
        <v>1.9730000000000001</v>
      </c>
      <c r="EZ31" s="25">
        <v>1.659</v>
      </c>
      <c r="FA31" s="25">
        <v>1.69</v>
      </c>
      <c r="FB31" s="25">
        <v>1.548</v>
      </c>
      <c r="FC31" s="25">
        <v>1.6459999999999999</v>
      </c>
      <c r="FD31" s="25">
        <v>2.504</v>
      </c>
      <c r="FE31" s="25">
        <v>1.8460000000000001</v>
      </c>
      <c r="FF31" s="25">
        <v>1.68</v>
      </c>
      <c r="FG31" s="25">
        <v>2.4140000000000001</v>
      </c>
      <c r="FH31" s="25">
        <v>2.8340000000000001</v>
      </c>
      <c r="FI31" s="25">
        <v>2.0910000000000002</v>
      </c>
      <c r="FJ31" s="25">
        <v>1.91</v>
      </c>
      <c r="FK31" s="25">
        <v>2.5619999999999998</v>
      </c>
      <c r="FL31" s="25">
        <v>2.0950000000000002</v>
      </c>
      <c r="FM31" s="25">
        <v>2.2850000000000001</v>
      </c>
      <c r="FN31" s="25">
        <v>2.3038750000000001</v>
      </c>
      <c r="FO31" s="25">
        <v>2.7839999999999998</v>
      </c>
      <c r="FP31" s="25">
        <v>3.589</v>
      </c>
      <c r="FQ31" s="25">
        <v>3.67</v>
      </c>
      <c r="FR31" s="25">
        <v>4.282</v>
      </c>
      <c r="FS31" s="25">
        <v>2.9860000000000002</v>
      </c>
      <c r="FT31" s="25">
        <v>3.2930000000000001</v>
      </c>
      <c r="FU31" s="25">
        <v>2.3860000000000001</v>
      </c>
      <c r="FV31" s="25">
        <v>1.31</v>
      </c>
      <c r="FW31" s="25">
        <v>0.04</v>
      </c>
      <c r="FX31" s="25">
        <v>7.2999999999999995E-2</v>
      </c>
      <c r="FY31" s="25">
        <v>0.111</v>
      </c>
      <c r="FZ31" s="25">
        <v>3.5419999999999998</v>
      </c>
      <c r="GA31" s="25">
        <v>3.544</v>
      </c>
      <c r="GB31" s="25">
        <v>4.8419999999999996</v>
      </c>
      <c r="GC31" s="25">
        <v>4.6159999999999997</v>
      </c>
      <c r="GD31" s="25">
        <v>4.202</v>
      </c>
      <c r="GE31" s="25">
        <v>5.1150000000000002</v>
      </c>
      <c r="GF31" s="25">
        <v>4.6360000000000001</v>
      </c>
      <c r="GG31" s="25">
        <v>5.2560000000000002</v>
      </c>
      <c r="GH31" s="25">
        <v>4.2670000000000003</v>
      </c>
      <c r="GI31" s="25">
        <v>5.9740000000000002</v>
      </c>
      <c r="GJ31" s="25">
        <v>5.9260000000000002</v>
      </c>
      <c r="GK31" s="25">
        <v>5.7030000000000003</v>
      </c>
      <c r="GL31" s="25">
        <v>6.2270000000000003</v>
      </c>
      <c r="GM31" s="25">
        <v>5.3760000000000003</v>
      </c>
      <c r="GN31" s="25">
        <v>6.1710000000000003</v>
      </c>
      <c r="GO31" s="25">
        <v>8.3330000000000002</v>
      </c>
      <c r="GP31" s="25">
        <v>6.8780000000000001</v>
      </c>
      <c r="GQ31" s="25">
        <v>6.8479999999999999</v>
      </c>
      <c r="GR31" s="25">
        <v>7.3689999999999998</v>
      </c>
      <c r="GS31" s="25">
        <v>8.7100000000000009</v>
      </c>
      <c r="GT31" s="25">
        <v>7.399</v>
      </c>
      <c r="GU31" s="25">
        <v>7.5780000000000003</v>
      </c>
      <c r="GV31" s="25">
        <v>9.1579999999999995</v>
      </c>
      <c r="GW31" s="25">
        <v>10.579000000000001</v>
      </c>
      <c r="GX31" s="25">
        <v>10.037000000000001</v>
      </c>
      <c r="GY31" s="25">
        <v>11.846</v>
      </c>
      <c r="GZ31" s="25">
        <v>11.696</v>
      </c>
      <c r="HA31" s="25">
        <v>12.346</v>
      </c>
      <c r="HB31" s="25">
        <v>11.122</v>
      </c>
      <c r="HC31" s="25">
        <v>8.2650000000000006</v>
      </c>
      <c r="HD31" s="25">
        <v>9.1720000000000006</v>
      </c>
      <c r="HE31" s="25">
        <v>6.6660000000000004</v>
      </c>
      <c r="HF31" s="25">
        <v>7.6820000000000004</v>
      </c>
      <c r="HG31" s="25">
        <v>8.7089999999999996</v>
      </c>
      <c r="HH31" s="25">
        <v>9.6440000000000001</v>
      </c>
      <c r="HI31" s="25">
        <v>7.55</v>
      </c>
      <c r="HJ31" s="25">
        <v>7.1920000000000002</v>
      </c>
      <c r="HK31" s="25">
        <v>9.7379999999999995</v>
      </c>
      <c r="HL31" s="25">
        <v>7.3470000000000004</v>
      </c>
      <c r="HM31" s="25">
        <v>6.6059999999999999</v>
      </c>
      <c r="HN31" s="25">
        <v>9.3109999999999999</v>
      </c>
      <c r="HO31" s="25">
        <v>7.6639999999999997</v>
      </c>
      <c r="HP31" s="25">
        <v>8.27</v>
      </c>
      <c r="HQ31" s="25">
        <v>6.57</v>
      </c>
      <c r="HR31" s="25">
        <v>6.6520000000000001</v>
      </c>
      <c r="HS31" s="25">
        <v>6.4690000000000003</v>
      </c>
      <c r="HT31" s="25">
        <v>7.5220000000000002</v>
      </c>
      <c r="HU31" s="25">
        <v>6.7930000000000001</v>
      </c>
      <c r="HV31" s="25">
        <v>8.66</v>
      </c>
      <c r="HW31" s="25">
        <v>5.968</v>
      </c>
      <c r="HX31" s="25">
        <v>10.055</v>
      </c>
      <c r="HY31" s="25">
        <v>8.157</v>
      </c>
      <c r="HZ31" s="25">
        <v>8.4030000000000005</v>
      </c>
      <c r="IA31" s="25">
        <v>8.2029999999999994</v>
      </c>
      <c r="IB31" s="25">
        <v>7.3730000000000002</v>
      </c>
      <c r="IC31" s="25">
        <v>7.2253540799999998</v>
      </c>
      <c r="ID31" s="25">
        <v>8.2288936199999991</v>
      </c>
      <c r="IE31" s="25">
        <v>10.830110940000001</v>
      </c>
      <c r="IF31" s="25">
        <v>9.8799699600000093</v>
      </c>
      <c r="IG31" s="25">
        <v>10.669458199999999</v>
      </c>
      <c r="IH31" s="25">
        <v>15.02292926</v>
      </c>
      <c r="II31" s="25">
        <v>9.7242007600000004</v>
      </c>
      <c r="IJ31" s="25">
        <v>9.5801741699999994</v>
      </c>
      <c r="IK31" s="25">
        <v>10.28246407</v>
      </c>
      <c r="IL31" s="25">
        <v>10.195764990000001</v>
      </c>
      <c r="IM31" s="25">
        <v>10.47647935</v>
      </c>
      <c r="IN31" s="25">
        <v>9.8606918500000003</v>
      </c>
      <c r="IO31" s="25">
        <v>9.2493803400000107</v>
      </c>
      <c r="IP31" s="25">
        <v>12.69834333</v>
      </c>
      <c r="IQ31" s="25">
        <v>10.179884319999999</v>
      </c>
      <c r="IR31" s="25">
        <v>9.3035540900000004</v>
      </c>
      <c r="IS31" s="25">
        <v>11.508438330000001</v>
      </c>
      <c r="IT31" s="25">
        <v>10.69731842</v>
      </c>
      <c r="IU31" s="25">
        <v>12.77918289</v>
      </c>
      <c r="IV31" s="25">
        <v>12.748764449999999</v>
      </c>
      <c r="IW31" s="25">
        <v>12.630982899999999</v>
      </c>
      <c r="IX31" s="25">
        <v>10.21556726</v>
      </c>
      <c r="IY31" s="25">
        <v>11.06624807</v>
      </c>
      <c r="IZ31" s="25">
        <v>10.57765837</v>
      </c>
      <c r="JA31" s="25">
        <v>9.1944493999999892</v>
      </c>
      <c r="JB31" s="25">
        <v>11.05511076</v>
      </c>
      <c r="JC31" s="25">
        <v>11.17377379</v>
      </c>
      <c r="JD31" s="25">
        <v>11.96258724</v>
      </c>
      <c r="JE31" s="25">
        <v>11.874767390000001</v>
      </c>
      <c r="JF31" s="25">
        <v>11.66929831</v>
      </c>
      <c r="JG31" s="25">
        <v>13.96619364</v>
      </c>
      <c r="JH31" s="25">
        <v>12.104382899999999</v>
      </c>
      <c r="JI31" s="25">
        <v>11.71785715</v>
      </c>
      <c r="JJ31" s="25">
        <v>12.148207169999999</v>
      </c>
      <c r="JK31" s="25">
        <v>11.26785903</v>
      </c>
      <c r="JL31" s="25">
        <v>9.4893131000000093</v>
      </c>
      <c r="JM31" s="25">
        <v>8.1450196730000002</v>
      </c>
      <c r="JN31" s="25">
        <v>10.95341683</v>
      </c>
      <c r="JO31" s="25">
        <v>10.870370775</v>
      </c>
      <c r="JP31" s="25">
        <v>10.4274634169445</v>
      </c>
      <c r="JQ31" s="25">
        <v>11.318407980670299</v>
      </c>
      <c r="JR31" s="25">
        <v>12.8891454048533</v>
      </c>
      <c r="JS31" s="25">
        <v>12.018004311295201</v>
      </c>
      <c r="JT31" s="25">
        <v>11.041821140592299</v>
      </c>
      <c r="JU31" s="25">
        <v>12.4198837863976</v>
      </c>
      <c r="JV31" s="25">
        <v>11.579894352</v>
      </c>
      <c r="JW31" s="25">
        <v>10.5864946396698</v>
      </c>
      <c r="JX31" s="25">
        <v>9.7811146743381503</v>
      </c>
      <c r="JY31" s="25">
        <v>9.5774361492977196</v>
      </c>
      <c r="JZ31" s="25">
        <v>12.594897002782799</v>
      </c>
      <c r="KA31" s="25">
        <v>11.5528319367588</v>
      </c>
      <c r="KB31" s="25">
        <v>10.8089535039606</v>
      </c>
      <c r="KC31" s="25">
        <v>8.1025044125840893</v>
      </c>
      <c r="KD31" s="25">
        <v>7.9396862470164997</v>
      </c>
      <c r="KE31" s="25">
        <v>8.8464749784998098</v>
      </c>
      <c r="KF31" s="25">
        <v>9.6268546634044903</v>
      </c>
      <c r="KG31" s="25">
        <v>12.1608063194202</v>
      </c>
      <c r="KH31" s="25">
        <v>10.220744460026699</v>
      </c>
      <c r="KI31" s="25">
        <v>10.272118661265701</v>
      </c>
      <c r="KJ31" s="25">
        <v>8.2919990981985396</v>
      </c>
      <c r="KK31" s="25">
        <v>5.0969541309085198</v>
      </c>
      <c r="KL31" s="25">
        <v>5.2054642713828798</v>
      </c>
      <c r="KM31" s="25">
        <v>6.1352882471081998</v>
      </c>
      <c r="KN31" s="25">
        <v>7.5893774488233499</v>
      </c>
      <c r="KO31" s="25">
        <v>7.6720387794527101</v>
      </c>
      <c r="KP31" s="25">
        <v>8.4418216170000004</v>
      </c>
      <c r="KQ31" s="25">
        <v>8.9991620823423997</v>
      </c>
      <c r="KR31" s="25">
        <v>9.7118066611738403</v>
      </c>
      <c r="KS31" s="25">
        <v>10.873888517999999</v>
      </c>
      <c r="KT31" s="25">
        <v>13.2831906584669</v>
      </c>
      <c r="KU31" s="25">
        <v>9.2551949172325596</v>
      </c>
      <c r="KV31" s="25">
        <v>7.5613990713949999</v>
      </c>
      <c r="KW31" s="25">
        <v>4.969801972</v>
      </c>
      <c r="KX31" s="25">
        <v>6.2943442322182896</v>
      </c>
      <c r="KY31" s="25">
        <v>9.5532070419732396</v>
      </c>
      <c r="KZ31" s="25">
        <v>7.4692297830000101</v>
      </c>
      <c r="LA31" s="25">
        <v>9.1450800582633498</v>
      </c>
      <c r="LB31" s="25">
        <v>8.9729896666978597</v>
      </c>
      <c r="LC31" s="25">
        <v>8.2750796201984809</v>
      </c>
      <c r="LD31" s="25">
        <v>10.21616823558</v>
      </c>
      <c r="LE31" s="25">
        <v>9.83442335953713</v>
      </c>
      <c r="LF31" s="25">
        <v>7.8833761153474997</v>
      </c>
      <c r="LG31" s="25">
        <v>8.8222125928114501</v>
      </c>
      <c r="LH31" s="25">
        <v>7.3379711073283502</v>
      </c>
      <c r="LI31" s="25">
        <v>6.5062314144153799</v>
      </c>
      <c r="LJ31" s="25">
        <v>10.1095576284786</v>
      </c>
      <c r="LK31" s="25">
        <v>11.4485892591472</v>
      </c>
      <c r="LL31" s="25">
        <v>9.0240520460224598</v>
      </c>
      <c r="LM31" s="25">
        <v>12.0684513834674</v>
      </c>
      <c r="LN31" s="25">
        <v>9.5581150795496104</v>
      </c>
      <c r="LO31" s="25">
        <v>10.720982299999999</v>
      </c>
      <c r="LP31" s="25">
        <v>14.81557662</v>
      </c>
      <c r="LQ31" s="25">
        <v>12.57707255</v>
      </c>
      <c r="LR31" s="25">
        <v>11.15338822</v>
      </c>
      <c r="LS31" s="25">
        <v>11.444352950000001</v>
      </c>
      <c r="LT31" s="25">
        <v>8.8187350700000007</v>
      </c>
      <c r="LU31" s="25">
        <v>9.4295828000000004</v>
      </c>
      <c r="LV31" s="25">
        <v>8.5947282292630103</v>
      </c>
      <c r="LW31" s="25">
        <v>7.5867807299999903</v>
      </c>
      <c r="LX31" s="25">
        <v>8.3481336420589596</v>
      </c>
      <c r="LY31" s="25">
        <v>10.40071277</v>
      </c>
      <c r="LZ31" s="25">
        <v>7.8712174699999897</v>
      </c>
      <c r="MA31" s="25">
        <v>9.70828087999997</v>
      </c>
      <c r="MB31" s="25">
        <v>8.7594485100000004</v>
      </c>
      <c r="MC31" s="25">
        <v>10.26987754</v>
      </c>
      <c r="MD31" s="25">
        <v>8.2509275600000098</v>
      </c>
      <c r="ME31" s="25">
        <v>6.2551823599999903</v>
      </c>
      <c r="MF31" s="25">
        <v>7.6178844300000099</v>
      </c>
      <c r="MG31" s="25">
        <v>9.5586909400000106</v>
      </c>
      <c r="MH31" s="25">
        <v>8.8317157599999891</v>
      </c>
      <c r="MI31" s="25">
        <v>8.8758282703619003</v>
      </c>
      <c r="MJ31" s="25">
        <v>5.5000371461336899</v>
      </c>
      <c r="MK31" s="25">
        <v>9.1978939600000107</v>
      </c>
      <c r="ML31" s="25">
        <v>9.5301184400000096</v>
      </c>
      <c r="MM31" s="25">
        <v>10.557988780000001</v>
      </c>
      <c r="MN31" s="25">
        <v>7.2645396467778003</v>
      </c>
      <c r="MO31" s="25">
        <v>7.7265214278404999</v>
      </c>
      <c r="MP31" s="25">
        <v>11.03945789</v>
      </c>
      <c r="MQ31" s="25">
        <v>8.7498421002139999</v>
      </c>
      <c r="MR31" s="25">
        <v>8.7712376300000106</v>
      </c>
      <c r="MS31" s="25">
        <v>7.9994009100000101</v>
      </c>
      <c r="MT31" s="25">
        <v>10.269691119999999</v>
      </c>
      <c r="MU31" s="25">
        <v>12.453346570000001</v>
      </c>
      <c r="MV31" s="25">
        <v>10.25069034</v>
      </c>
      <c r="MW31" s="25">
        <v>12.7209375949113</v>
      </c>
      <c r="MX31" s="25">
        <v>11.3452122223497</v>
      </c>
      <c r="MY31" s="25">
        <v>12.863720861519999</v>
      </c>
      <c r="MZ31" s="25">
        <v>13.316749042471599</v>
      </c>
      <c r="NA31" s="25">
        <v>12.793940545843499</v>
      </c>
      <c r="NB31" s="25">
        <v>13.190867359037901</v>
      </c>
      <c r="NC31" s="25">
        <v>13.8321333088339</v>
      </c>
      <c r="ND31" s="25">
        <v>17.7664449552347</v>
      </c>
      <c r="NE31" s="25">
        <v>14.9181973252139</v>
      </c>
      <c r="NF31" s="25">
        <v>14.141862127735299</v>
      </c>
      <c r="NG31" s="25">
        <v>20.26432908</v>
      </c>
      <c r="NH31" s="25">
        <v>16.411667057623202</v>
      </c>
      <c r="NI31" s="25">
        <v>16.373289350496599</v>
      </c>
      <c r="NJ31" s="25">
        <v>16.296822429965999</v>
      </c>
      <c r="NK31" s="25">
        <v>14.8507045664208</v>
      </c>
      <c r="NL31" s="25">
        <v>18.369013219973699</v>
      </c>
      <c r="NM31" s="25">
        <v>20.318492248530902</v>
      </c>
      <c r="NN31" s="25">
        <v>16.1990489235416</v>
      </c>
      <c r="NO31" s="25">
        <v>15.131805080971301</v>
      </c>
      <c r="NP31" s="25">
        <v>14.030745965060699</v>
      </c>
      <c r="NQ31" s="25">
        <v>17.20837637</v>
      </c>
      <c r="NR31" s="25">
        <v>15.24224624</v>
      </c>
      <c r="NS31" s="25">
        <v>19.619822689999999</v>
      </c>
      <c r="NT31" s="25">
        <v>13.829421740000001</v>
      </c>
      <c r="NU31" s="25">
        <v>16.149890190000001</v>
      </c>
      <c r="NV31" s="25">
        <v>20.164901279999999</v>
      </c>
      <c r="NW31" s="25">
        <v>17.288541250000002</v>
      </c>
      <c r="NX31" s="25">
        <v>20.919412690000001</v>
      </c>
      <c r="NY31" s="25">
        <v>25.7322121599999</v>
      </c>
      <c r="NZ31" s="25">
        <v>18.12613232</v>
      </c>
      <c r="OA31" s="25">
        <v>18.335425830000101</v>
      </c>
      <c r="OB31" s="25">
        <v>17.029205380000001</v>
      </c>
      <c r="OC31" s="25">
        <v>19.240839885654701</v>
      </c>
      <c r="OD31" s="25">
        <v>21.036827427970326</v>
      </c>
      <c r="OE31" s="25">
        <v>79.521223043470201</v>
      </c>
      <c r="OF31" s="25">
        <v>18.862602707781701</v>
      </c>
      <c r="OG31" s="25">
        <v>17.8612271273307</v>
      </c>
      <c r="OH31" s="25">
        <v>14.341378761677801</v>
      </c>
      <c r="OI31" s="25">
        <v>17.648451481504001</v>
      </c>
      <c r="OJ31" s="25">
        <v>19.794614142651401</v>
      </c>
      <c r="OK31" s="25">
        <v>16.982115412104498</v>
      </c>
      <c r="OL31" s="25">
        <v>21.262541391796798</v>
      </c>
      <c r="OM31" s="25">
        <v>19.8005030218063</v>
      </c>
      <c r="ON31" s="25">
        <v>16.546902795545499</v>
      </c>
      <c r="OO31" s="25">
        <v>19.275301435855727</v>
      </c>
      <c r="OP31" s="25">
        <v>23.076440705372669</v>
      </c>
      <c r="OQ31" s="25">
        <v>12.707056312157796</v>
      </c>
      <c r="OR31" s="25">
        <v>18.835794319373765</v>
      </c>
      <c r="OS31" s="25">
        <v>17.787798218579788</v>
      </c>
      <c r="OT31" s="25">
        <v>25.0171222054237</v>
      </c>
      <c r="OU31" s="25">
        <v>25.572682482073922</v>
      </c>
      <c r="OV31" s="25">
        <v>20.140668031967657</v>
      </c>
      <c r="OW31" s="25">
        <v>17.896941507183747</v>
      </c>
      <c r="OX31" s="25">
        <v>20.230083940124096</v>
      </c>
      <c r="OY31" s="25">
        <v>23.786677511092442</v>
      </c>
      <c r="OZ31" s="25">
        <v>22.072264850778542</v>
      </c>
      <c r="PA31" s="25">
        <v>18.812528438967082</v>
      </c>
      <c r="PB31" s="25">
        <v>22.60718609476741</v>
      </c>
      <c r="PC31" s="25">
        <v>24.349844592825118</v>
      </c>
      <c r="PD31" s="25">
        <v>31.603604473913695</v>
      </c>
      <c r="PE31" s="25">
        <v>27.410360670000006</v>
      </c>
      <c r="PF31" s="25">
        <v>27.855888542682369</v>
      </c>
      <c r="PG31" s="25">
        <v>27.076545175817021</v>
      </c>
      <c r="PH31" s="25">
        <v>26.748848779638486</v>
      </c>
    </row>
    <row r="32" spans="1:424" x14ac:dyDescent="0.3">
      <c r="A32" s="11" t="s">
        <v>22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5">
        <v>0</v>
      </c>
      <c r="CR32" s="25">
        <v>0</v>
      </c>
      <c r="CS32" s="25">
        <v>0</v>
      </c>
      <c r="CT32" s="25">
        <v>0</v>
      </c>
      <c r="CU32" s="25">
        <v>0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5">
        <v>0</v>
      </c>
      <c r="DH32" s="25">
        <v>0</v>
      </c>
      <c r="DI32" s="25">
        <v>0</v>
      </c>
      <c r="DJ32" s="25">
        <v>0</v>
      </c>
      <c r="DK32" s="25">
        <v>0</v>
      </c>
      <c r="DL32" s="25">
        <v>0</v>
      </c>
      <c r="DM32" s="25">
        <v>0</v>
      </c>
      <c r="DN32" s="25">
        <v>0</v>
      </c>
      <c r="DO32" s="25">
        <v>0</v>
      </c>
      <c r="DP32" s="25">
        <v>0</v>
      </c>
      <c r="DQ32" s="25">
        <v>0</v>
      </c>
      <c r="DR32" s="25">
        <v>0</v>
      </c>
      <c r="DS32" s="25">
        <v>0</v>
      </c>
      <c r="DT32" s="25">
        <v>0</v>
      </c>
      <c r="DU32" s="25">
        <v>0</v>
      </c>
      <c r="DV32" s="25">
        <v>0</v>
      </c>
      <c r="DW32" s="25">
        <v>0</v>
      </c>
      <c r="DX32" s="25">
        <v>0</v>
      </c>
      <c r="DY32" s="25">
        <v>0</v>
      </c>
      <c r="DZ32" s="25">
        <v>0</v>
      </c>
      <c r="EA32" s="25">
        <v>0</v>
      </c>
      <c r="EB32" s="25">
        <v>0</v>
      </c>
      <c r="EC32" s="25">
        <v>0</v>
      </c>
      <c r="ED32" s="25">
        <v>0</v>
      </c>
      <c r="EE32" s="25">
        <v>0</v>
      </c>
      <c r="EF32" s="25">
        <v>0</v>
      </c>
      <c r="EG32" s="25">
        <v>0</v>
      </c>
      <c r="EH32" s="25">
        <v>0</v>
      </c>
      <c r="EI32" s="25">
        <v>0</v>
      </c>
      <c r="EJ32" s="25">
        <v>0</v>
      </c>
      <c r="EK32" s="25">
        <v>0</v>
      </c>
      <c r="EL32" s="25">
        <v>0</v>
      </c>
      <c r="EM32" s="25">
        <v>0</v>
      </c>
      <c r="EN32" s="25">
        <v>0</v>
      </c>
      <c r="EO32" s="25">
        <v>0</v>
      </c>
      <c r="EP32" s="25">
        <v>0</v>
      </c>
      <c r="EQ32" s="25">
        <v>0</v>
      </c>
      <c r="ER32" s="25">
        <v>0</v>
      </c>
      <c r="ES32" s="25">
        <v>0</v>
      </c>
      <c r="ET32" s="25">
        <v>0</v>
      </c>
      <c r="EU32" s="25">
        <v>0</v>
      </c>
      <c r="EV32" s="25">
        <v>0</v>
      </c>
      <c r="EW32" s="25">
        <v>0</v>
      </c>
      <c r="EX32" s="25">
        <v>0</v>
      </c>
      <c r="EY32" s="25">
        <v>0</v>
      </c>
      <c r="EZ32" s="25">
        <v>0</v>
      </c>
      <c r="FA32" s="25">
        <v>0</v>
      </c>
      <c r="FB32" s="25">
        <v>0</v>
      </c>
      <c r="FC32" s="25">
        <v>0</v>
      </c>
      <c r="FD32" s="25">
        <v>0</v>
      </c>
      <c r="FE32" s="25">
        <v>0</v>
      </c>
      <c r="FF32" s="25">
        <v>0</v>
      </c>
      <c r="FG32" s="25">
        <v>0</v>
      </c>
      <c r="FH32" s="25">
        <v>0</v>
      </c>
      <c r="FI32" s="25">
        <v>0</v>
      </c>
      <c r="FJ32" s="25">
        <v>0</v>
      </c>
      <c r="FK32" s="25">
        <v>0</v>
      </c>
      <c r="FL32" s="25">
        <v>0</v>
      </c>
      <c r="FM32" s="25">
        <v>0</v>
      </c>
      <c r="FN32" s="25">
        <v>0</v>
      </c>
      <c r="FO32" s="25">
        <v>0</v>
      </c>
      <c r="FP32" s="25">
        <v>0</v>
      </c>
      <c r="FQ32" s="25">
        <v>0</v>
      </c>
      <c r="FR32" s="25">
        <v>0</v>
      </c>
      <c r="FS32" s="25">
        <v>0</v>
      </c>
      <c r="FT32" s="25">
        <v>0</v>
      </c>
      <c r="FU32" s="25">
        <v>0</v>
      </c>
      <c r="FV32" s="25">
        <v>0</v>
      </c>
      <c r="FW32" s="25">
        <v>0</v>
      </c>
      <c r="FX32" s="25">
        <v>0</v>
      </c>
      <c r="FY32" s="25">
        <v>0</v>
      </c>
      <c r="FZ32" s="25">
        <v>0</v>
      </c>
      <c r="GA32" s="25">
        <v>0</v>
      </c>
      <c r="GB32" s="25">
        <v>0</v>
      </c>
      <c r="GC32" s="25">
        <v>0</v>
      </c>
      <c r="GD32" s="25">
        <v>0</v>
      </c>
      <c r="GE32" s="25">
        <v>0</v>
      </c>
      <c r="GF32" s="25">
        <v>0</v>
      </c>
      <c r="GG32" s="25">
        <v>0</v>
      </c>
      <c r="GH32" s="25">
        <v>0</v>
      </c>
      <c r="GI32" s="25">
        <v>0</v>
      </c>
      <c r="GJ32" s="25">
        <v>0</v>
      </c>
      <c r="GK32" s="25">
        <v>0</v>
      </c>
      <c r="GL32" s="25">
        <v>0</v>
      </c>
      <c r="GM32" s="25">
        <v>0</v>
      </c>
      <c r="GN32" s="25">
        <v>0</v>
      </c>
      <c r="GO32" s="25">
        <v>0</v>
      </c>
      <c r="GP32" s="25">
        <v>2.3420000000000001</v>
      </c>
      <c r="GQ32" s="25">
        <v>3.1240000000000001</v>
      </c>
      <c r="GR32" s="25">
        <v>2.9060000000000001</v>
      </c>
      <c r="GS32" s="25">
        <v>2.706</v>
      </c>
      <c r="GT32" s="25">
        <v>2.3450000000000002</v>
      </c>
      <c r="GU32" s="25">
        <v>3.1789999999999998</v>
      </c>
      <c r="GV32" s="25">
        <v>2.2650000000000001</v>
      </c>
      <c r="GW32" s="25">
        <v>3.0859999999999999</v>
      </c>
      <c r="GX32" s="25">
        <v>5.0330000000000004</v>
      </c>
      <c r="GY32" s="25">
        <v>4.9320000000000004</v>
      </c>
      <c r="GZ32" s="25">
        <v>3.984</v>
      </c>
      <c r="HA32" s="25">
        <v>3.3690000000000002</v>
      </c>
      <c r="HB32" s="25">
        <v>3.714</v>
      </c>
      <c r="HC32" s="25">
        <v>2.5139999999999998</v>
      </c>
      <c r="HD32" s="25">
        <v>2.8210000000000002</v>
      </c>
      <c r="HE32" s="25">
        <v>2.3330000000000002</v>
      </c>
      <c r="HF32" s="25">
        <v>3.415</v>
      </c>
      <c r="HG32" s="25">
        <v>1.796</v>
      </c>
      <c r="HH32" s="25">
        <v>3.21</v>
      </c>
      <c r="HI32" s="25">
        <v>2.4369999999999998</v>
      </c>
      <c r="HJ32" s="25">
        <v>1.86</v>
      </c>
      <c r="HK32" s="25">
        <v>1.8420000000000001</v>
      </c>
      <c r="HL32" s="25">
        <v>2.1880000000000002</v>
      </c>
      <c r="HM32" s="25">
        <v>2.3239999999999998</v>
      </c>
      <c r="HN32" s="25">
        <v>2.8159999999999998</v>
      </c>
      <c r="HO32" s="25">
        <v>2.6880000000000002</v>
      </c>
      <c r="HP32" s="25">
        <v>3.1819999999999999</v>
      </c>
      <c r="HQ32" s="25">
        <v>2.0259999999999998</v>
      </c>
      <c r="HR32" s="25">
        <v>1.7330000000000001</v>
      </c>
      <c r="HS32" s="25">
        <v>2.1320000000000001</v>
      </c>
      <c r="HT32" s="25">
        <v>1.823</v>
      </c>
      <c r="HU32" s="25">
        <v>1.87</v>
      </c>
      <c r="HV32" s="25">
        <v>1.954</v>
      </c>
      <c r="HW32" s="25">
        <v>1.663</v>
      </c>
      <c r="HX32" s="25">
        <v>1.504</v>
      </c>
      <c r="HY32" s="25">
        <v>0.96099999999999997</v>
      </c>
      <c r="HZ32" s="25">
        <v>1.5389999999999999</v>
      </c>
      <c r="IA32" s="25">
        <v>1.4470000000000001</v>
      </c>
      <c r="IB32" s="25">
        <v>2.3029999999999999</v>
      </c>
      <c r="IC32" s="25">
        <v>1.4280652599999999</v>
      </c>
      <c r="ID32" s="25">
        <v>1.6747009399999999</v>
      </c>
      <c r="IE32" s="25">
        <v>2.2137665000000002</v>
      </c>
      <c r="IF32" s="25">
        <v>2.35690708</v>
      </c>
      <c r="IG32" s="25">
        <v>2.2160877800000001</v>
      </c>
      <c r="IH32" s="25">
        <v>2.18843969</v>
      </c>
      <c r="II32" s="25">
        <v>1.89680954</v>
      </c>
      <c r="IJ32" s="25">
        <v>1.6888321100000001</v>
      </c>
      <c r="IK32" s="25">
        <v>1.5726401800000001</v>
      </c>
      <c r="IL32" s="25">
        <v>1.62541205</v>
      </c>
      <c r="IM32" s="25">
        <v>1.9882662</v>
      </c>
      <c r="IN32" s="25">
        <v>2.17460948</v>
      </c>
      <c r="IO32" s="25">
        <v>1.5730757399999999</v>
      </c>
      <c r="IP32" s="25">
        <v>1.9716676099999999</v>
      </c>
      <c r="IQ32" s="25">
        <v>2.1559068400000001</v>
      </c>
      <c r="IR32" s="25">
        <v>1.82338332</v>
      </c>
      <c r="IS32" s="25">
        <v>2.16031576</v>
      </c>
      <c r="IT32" s="25">
        <v>2.5210782100000002</v>
      </c>
      <c r="IU32" s="25">
        <v>1.76761382</v>
      </c>
      <c r="IV32" s="25">
        <v>2.1487485099999999</v>
      </c>
      <c r="IW32" s="25">
        <v>1.9654620599999999</v>
      </c>
      <c r="IX32" s="25">
        <v>2.2047303399999998</v>
      </c>
      <c r="IY32" s="25">
        <v>2.2662712200000001</v>
      </c>
      <c r="IZ32" s="25">
        <v>2.80386055</v>
      </c>
      <c r="JA32" s="25">
        <v>2.3447775800000001</v>
      </c>
      <c r="JB32" s="25">
        <v>1.8802603</v>
      </c>
      <c r="JC32" s="25">
        <v>2.0207506500000001</v>
      </c>
      <c r="JD32" s="25">
        <v>2.3992431700000001</v>
      </c>
      <c r="JE32" s="25">
        <v>1.9867996800000001</v>
      </c>
      <c r="JF32" s="25">
        <v>1.64245222</v>
      </c>
      <c r="JG32" s="25">
        <v>1.6696576299999999</v>
      </c>
      <c r="JH32" s="25">
        <v>2.00468431</v>
      </c>
      <c r="JI32" s="25">
        <v>1.9217512000000001</v>
      </c>
      <c r="JJ32" s="25">
        <v>1.77494464</v>
      </c>
      <c r="JK32" s="25">
        <v>2.09643815</v>
      </c>
      <c r="JL32" s="25">
        <v>1.9336397999999999</v>
      </c>
      <c r="JM32" s="25">
        <v>0.62610974200000002</v>
      </c>
      <c r="JN32" s="25">
        <v>1.829252694</v>
      </c>
      <c r="JO32" s="25">
        <v>1.604473764</v>
      </c>
      <c r="JP32" s="25">
        <v>1.48983647500495</v>
      </c>
      <c r="JQ32" s="25">
        <v>1.2516791350000001</v>
      </c>
      <c r="JR32" s="25">
        <v>1.269254874</v>
      </c>
      <c r="JS32" s="25">
        <v>0.94826646299999995</v>
      </c>
      <c r="JT32" s="25">
        <v>0.70493158600000005</v>
      </c>
      <c r="JU32" s="25">
        <v>0.71760646500000003</v>
      </c>
      <c r="JV32" s="25">
        <v>0.85372273700000001</v>
      </c>
      <c r="JW32" s="25">
        <v>0.66984035200000003</v>
      </c>
      <c r="JX32" s="25">
        <v>1.3417038388435401</v>
      </c>
      <c r="JY32" s="25">
        <v>0.98390929386486603</v>
      </c>
      <c r="JZ32" s="25">
        <v>1.23683481298221</v>
      </c>
      <c r="KA32" s="25">
        <v>0.76511821200000096</v>
      </c>
      <c r="KB32" s="25">
        <v>0.86430300699999996</v>
      </c>
      <c r="KC32" s="25">
        <v>0.90278331477843299</v>
      </c>
      <c r="KD32" s="25">
        <v>1.116846456</v>
      </c>
      <c r="KE32" s="25">
        <v>0.69979644000000096</v>
      </c>
      <c r="KF32" s="25">
        <v>0.951966702000001</v>
      </c>
      <c r="KG32" s="25">
        <v>0.565828412</v>
      </c>
      <c r="KH32" s="25">
        <v>0.650227361</v>
      </c>
      <c r="KI32" s="25">
        <v>0.76164541600000002</v>
      </c>
      <c r="KJ32" s="25">
        <v>0.54995008499999998</v>
      </c>
      <c r="KK32" s="25">
        <v>0.57202575700000002</v>
      </c>
      <c r="KL32" s="25">
        <v>0.573781718</v>
      </c>
      <c r="KM32" s="25">
        <v>0.78581606199999998</v>
      </c>
      <c r="KN32" s="25">
        <v>0.98001163800000002</v>
      </c>
      <c r="KO32" s="25">
        <v>1.4129432209999999</v>
      </c>
      <c r="KP32" s="25">
        <v>0.74364335299999995</v>
      </c>
      <c r="KQ32" s="25">
        <v>0.98833471699999997</v>
      </c>
      <c r="KR32" s="25">
        <v>0.86147927600000096</v>
      </c>
      <c r="KS32" s="25">
        <v>0.86722302784003702</v>
      </c>
      <c r="KT32" s="25">
        <v>1.028545488</v>
      </c>
      <c r="KU32" s="25">
        <v>1.035095122</v>
      </c>
      <c r="KV32" s="25">
        <v>1.12820307139606</v>
      </c>
      <c r="KW32" s="25">
        <v>0.73706565400000001</v>
      </c>
      <c r="KX32" s="25">
        <v>0.834419354000001</v>
      </c>
      <c r="KY32" s="25">
        <v>1.0116451070000001</v>
      </c>
      <c r="KZ32" s="25">
        <v>1.117383641</v>
      </c>
      <c r="LA32" s="25">
        <v>1.045824243</v>
      </c>
      <c r="LB32" s="25">
        <v>1.0456504659999999</v>
      </c>
      <c r="LC32" s="25">
        <v>0.46286639537993102</v>
      </c>
      <c r="LD32" s="25">
        <v>0.87284641452917699</v>
      </c>
      <c r="LE32" s="25">
        <v>0.722725543749419</v>
      </c>
      <c r="LF32" s="25">
        <v>0.86430806233416202</v>
      </c>
      <c r="LG32" s="25">
        <v>0.99131939561070803</v>
      </c>
      <c r="LH32" s="25">
        <v>1.35707906154317</v>
      </c>
      <c r="LI32" s="25">
        <v>0.84172855871455299</v>
      </c>
      <c r="LJ32" s="25">
        <v>0.59888894337964604</v>
      </c>
      <c r="LK32" s="25">
        <v>0.82896116099249495</v>
      </c>
      <c r="LL32" s="25">
        <v>0.81963076766386</v>
      </c>
      <c r="LM32" s="25">
        <v>1.0910379581196501</v>
      </c>
      <c r="LN32" s="25">
        <v>1.1200604853201099</v>
      </c>
      <c r="LO32" s="25">
        <v>0.98577696000000004</v>
      </c>
      <c r="LP32" s="25">
        <v>1.4094019600000001</v>
      </c>
      <c r="LQ32" s="25">
        <v>1.2175797799999999</v>
      </c>
      <c r="LR32" s="25">
        <v>1.4027144600000001</v>
      </c>
      <c r="LS32" s="25">
        <v>1.49142051</v>
      </c>
      <c r="LT32" s="25">
        <v>1.5630994600000001</v>
      </c>
      <c r="LU32" s="25">
        <v>1.4198989799999999</v>
      </c>
      <c r="LV32" s="25">
        <v>0.99536007000000004</v>
      </c>
      <c r="LW32" s="25">
        <v>1.3825018200000001</v>
      </c>
      <c r="LX32" s="25">
        <v>1.9524992413293001</v>
      </c>
      <c r="LY32" s="25">
        <v>2.2733192199999999</v>
      </c>
      <c r="LZ32" s="25">
        <v>1.02649144</v>
      </c>
      <c r="MA32" s="25">
        <v>1.7720210000000001</v>
      </c>
      <c r="MB32" s="25">
        <v>1.7346844800000001</v>
      </c>
      <c r="MC32" s="25">
        <v>2.0055458000000002</v>
      </c>
      <c r="MD32" s="25">
        <v>1.6756105100000001</v>
      </c>
      <c r="ME32" s="25">
        <v>2.87012417</v>
      </c>
      <c r="MF32" s="25">
        <v>2.7014363600000002</v>
      </c>
      <c r="MG32" s="25">
        <v>1.9553902000000001</v>
      </c>
      <c r="MH32" s="25">
        <v>1.7491958999999999</v>
      </c>
      <c r="MI32" s="25">
        <v>1.8499403158127199</v>
      </c>
      <c r="MJ32" s="25">
        <v>1.3499812779770901</v>
      </c>
      <c r="MK32" s="25">
        <v>1.65446457</v>
      </c>
      <c r="ML32" s="25">
        <v>1.8895592889414099</v>
      </c>
      <c r="MM32" s="25">
        <v>2.0184217900000001</v>
      </c>
      <c r="MN32" s="25">
        <v>2.0152870520975901</v>
      </c>
      <c r="MO32" s="25">
        <v>1.68078196</v>
      </c>
      <c r="MP32" s="25">
        <v>2.3025738599999999</v>
      </c>
      <c r="MQ32" s="25">
        <v>2.5511541000000002</v>
      </c>
      <c r="MR32" s="25">
        <v>3.3685697000000001</v>
      </c>
      <c r="MS32" s="25">
        <v>2.2326201000000001</v>
      </c>
      <c r="MT32" s="25">
        <v>2.7755042799999998</v>
      </c>
      <c r="MU32" s="25">
        <v>3.1674293800000002</v>
      </c>
      <c r="MV32" s="25">
        <v>1.5950567600000001</v>
      </c>
      <c r="MW32" s="25">
        <v>2.4442179944763698</v>
      </c>
      <c r="MX32" s="25">
        <v>2.7229285854976899</v>
      </c>
      <c r="MY32" s="25">
        <v>2.7256169816729501</v>
      </c>
      <c r="MZ32" s="25">
        <v>2.7088331899326601</v>
      </c>
      <c r="NA32" s="25">
        <v>2.8062208155887798</v>
      </c>
      <c r="NB32" s="25">
        <v>2.6060259347715902</v>
      </c>
      <c r="NC32" s="25">
        <v>2.2476486153712898</v>
      </c>
      <c r="ND32" s="25">
        <v>2.49480747055207</v>
      </c>
      <c r="NE32" s="25">
        <v>2.2282364901082401</v>
      </c>
      <c r="NF32" s="25">
        <v>2.9116466303178399</v>
      </c>
      <c r="NG32" s="25">
        <v>2.4164373399999999</v>
      </c>
      <c r="NH32" s="25">
        <v>1.9092170996928699</v>
      </c>
      <c r="NI32" s="25">
        <v>1.7931005529953901</v>
      </c>
      <c r="NJ32" s="25">
        <v>2.4517141600401202</v>
      </c>
      <c r="NK32" s="25">
        <v>2.8560397124546499</v>
      </c>
      <c r="NL32" s="25">
        <v>1.9153673900670301</v>
      </c>
      <c r="NM32" s="25">
        <v>1.2846249936253</v>
      </c>
      <c r="NN32" s="25">
        <v>2.0728943660578198</v>
      </c>
      <c r="NO32" s="25">
        <v>2.3481057708898501</v>
      </c>
      <c r="NP32" s="25">
        <v>2.4049767748500099</v>
      </c>
      <c r="NQ32" s="25">
        <v>2.8022456299999998</v>
      </c>
      <c r="NR32" s="25">
        <v>1.9967395800000001</v>
      </c>
      <c r="NS32" s="25">
        <v>2.08706514</v>
      </c>
      <c r="NT32" s="25">
        <v>1.6291802099999999</v>
      </c>
      <c r="NU32" s="25">
        <v>2.2835777099999999</v>
      </c>
      <c r="NV32" s="25">
        <v>2.26301665</v>
      </c>
      <c r="NW32" s="25">
        <v>1.6536938000000001</v>
      </c>
      <c r="NX32" s="25">
        <v>2.4721346799999999</v>
      </c>
      <c r="NY32" s="25">
        <v>2.3391853199999999</v>
      </c>
      <c r="NZ32" s="25">
        <v>2.3485848900000001</v>
      </c>
      <c r="OA32" s="25">
        <v>1.55004312</v>
      </c>
      <c r="OB32" s="25">
        <v>1.86568997</v>
      </c>
      <c r="OC32" s="25">
        <v>2.1262139169649501</v>
      </c>
      <c r="OD32" s="25">
        <v>1.8456698132145599</v>
      </c>
      <c r="OE32" s="25">
        <v>1.72574660501069</v>
      </c>
      <c r="OF32" s="25">
        <v>1.90852546792791</v>
      </c>
      <c r="OG32" s="25">
        <v>2.2463345691603598</v>
      </c>
      <c r="OH32" s="25">
        <v>1.4940159957265899</v>
      </c>
      <c r="OI32" s="25">
        <v>1.86000897728264</v>
      </c>
      <c r="OJ32" s="25">
        <v>2.2142676995358102</v>
      </c>
      <c r="OK32" s="25">
        <v>2.4302470622693102</v>
      </c>
      <c r="OL32" s="25">
        <v>2.5990950722434998</v>
      </c>
      <c r="OM32" s="25">
        <v>2.7696999725382998</v>
      </c>
      <c r="ON32" s="25">
        <v>2.8269696829338198</v>
      </c>
      <c r="OO32" s="25">
        <v>2.805224144134856</v>
      </c>
      <c r="OP32" s="25">
        <v>1.2836597941110615</v>
      </c>
      <c r="OQ32" s="25">
        <v>3.2603814014902706</v>
      </c>
      <c r="OR32" s="25">
        <v>3.3700204507555473</v>
      </c>
      <c r="OS32" s="25">
        <v>4.2182539316765366</v>
      </c>
      <c r="OT32" s="25">
        <v>3.7999716745024599</v>
      </c>
      <c r="OU32" s="25">
        <v>2.9510946459408016</v>
      </c>
      <c r="OV32" s="25">
        <v>3.2964798098109984</v>
      </c>
      <c r="OW32" s="25">
        <v>3.9995941816469758</v>
      </c>
      <c r="OX32" s="25">
        <v>4.559300239365319</v>
      </c>
      <c r="OY32" s="25">
        <v>3.6430118137555216</v>
      </c>
      <c r="OZ32" s="25">
        <v>4.564104701930197</v>
      </c>
      <c r="PA32" s="25">
        <v>4.0236214251626645</v>
      </c>
      <c r="PB32" s="25">
        <v>4.2362567430173677</v>
      </c>
      <c r="PC32" s="25">
        <v>4.5119043119115894</v>
      </c>
      <c r="PD32" s="25">
        <v>4.861141650081886</v>
      </c>
      <c r="PE32" s="25">
        <v>4.6908023199999986</v>
      </c>
      <c r="PF32" s="25">
        <v>5.0309397893730088</v>
      </c>
      <c r="PG32" s="25">
        <v>5.354368206615078</v>
      </c>
      <c r="PH32" s="25">
        <v>7.574473037542603</v>
      </c>
    </row>
    <row r="33" spans="1:424" x14ac:dyDescent="0.3">
      <c r="A33" s="11" t="s">
        <v>23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5">
        <v>0</v>
      </c>
      <c r="CR33" s="25">
        <v>0</v>
      </c>
      <c r="CS33" s="25">
        <v>0</v>
      </c>
      <c r="CT33" s="25">
        <v>0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5">
        <v>0</v>
      </c>
      <c r="DH33" s="25">
        <v>0</v>
      </c>
      <c r="DI33" s="25">
        <v>0</v>
      </c>
      <c r="DJ33" s="25">
        <v>0</v>
      </c>
      <c r="DK33" s="25">
        <v>0</v>
      </c>
      <c r="DL33" s="25">
        <v>0</v>
      </c>
      <c r="DM33" s="25">
        <v>0</v>
      </c>
      <c r="DN33" s="25">
        <v>0</v>
      </c>
      <c r="DO33" s="25">
        <v>0</v>
      </c>
      <c r="DP33" s="25">
        <v>0</v>
      </c>
      <c r="DQ33" s="25">
        <v>0</v>
      </c>
      <c r="DR33" s="25">
        <v>0</v>
      </c>
      <c r="DS33" s="25">
        <v>0</v>
      </c>
      <c r="DT33" s="25">
        <v>0</v>
      </c>
      <c r="DU33" s="25">
        <v>0</v>
      </c>
      <c r="DV33" s="25">
        <v>0</v>
      </c>
      <c r="DW33" s="25">
        <v>0</v>
      </c>
      <c r="DX33" s="25">
        <v>0</v>
      </c>
      <c r="DY33" s="25">
        <v>0</v>
      </c>
      <c r="DZ33" s="25">
        <v>0</v>
      </c>
      <c r="EA33" s="25">
        <v>0</v>
      </c>
      <c r="EB33" s="25">
        <v>0</v>
      </c>
      <c r="EC33" s="25">
        <v>0</v>
      </c>
      <c r="ED33" s="25">
        <v>0</v>
      </c>
      <c r="EE33" s="25">
        <v>0</v>
      </c>
      <c r="EF33" s="25">
        <v>0</v>
      </c>
      <c r="EG33" s="25">
        <v>0</v>
      </c>
      <c r="EH33" s="25">
        <v>0</v>
      </c>
      <c r="EI33" s="25">
        <v>0</v>
      </c>
      <c r="EJ33" s="25">
        <v>0</v>
      </c>
      <c r="EK33" s="25">
        <v>0</v>
      </c>
      <c r="EL33" s="25">
        <v>0</v>
      </c>
      <c r="EM33" s="25">
        <v>0</v>
      </c>
      <c r="EN33" s="25">
        <v>0</v>
      </c>
      <c r="EO33" s="25">
        <v>0</v>
      </c>
      <c r="EP33" s="25">
        <v>0</v>
      </c>
      <c r="EQ33" s="25">
        <v>0</v>
      </c>
      <c r="ER33" s="25">
        <v>0</v>
      </c>
      <c r="ES33" s="25">
        <v>0</v>
      </c>
      <c r="ET33" s="25">
        <v>0</v>
      </c>
      <c r="EU33" s="25">
        <v>0</v>
      </c>
      <c r="EV33" s="25">
        <v>0</v>
      </c>
      <c r="EW33" s="25">
        <v>0</v>
      </c>
      <c r="EX33" s="25">
        <v>0</v>
      </c>
      <c r="EY33" s="25">
        <v>0</v>
      </c>
      <c r="EZ33" s="25">
        <v>0</v>
      </c>
      <c r="FA33" s="25">
        <v>0</v>
      </c>
      <c r="FB33" s="25">
        <v>0</v>
      </c>
      <c r="FC33" s="25">
        <v>0</v>
      </c>
      <c r="FD33" s="25">
        <v>0</v>
      </c>
      <c r="FE33" s="25">
        <v>0</v>
      </c>
      <c r="FF33" s="25">
        <v>0</v>
      </c>
      <c r="FG33" s="25">
        <v>0</v>
      </c>
      <c r="FH33" s="25">
        <v>0</v>
      </c>
      <c r="FI33" s="25">
        <v>0</v>
      </c>
      <c r="FJ33" s="25">
        <v>0</v>
      </c>
      <c r="FK33" s="25">
        <v>0</v>
      </c>
      <c r="FL33" s="25">
        <v>0</v>
      </c>
      <c r="FM33" s="25">
        <v>0</v>
      </c>
      <c r="FN33" s="25">
        <v>0</v>
      </c>
      <c r="FO33" s="25">
        <v>0</v>
      </c>
      <c r="FP33" s="25">
        <v>0</v>
      </c>
      <c r="FQ33" s="25">
        <v>0</v>
      </c>
      <c r="FR33" s="25">
        <v>0</v>
      </c>
      <c r="FS33" s="25">
        <v>0</v>
      </c>
      <c r="FT33" s="25">
        <v>0</v>
      </c>
      <c r="FU33" s="25">
        <v>0</v>
      </c>
      <c r="FV33" s="25">
        <v>0</v>
      </c>
      <c r="FW33" s="25">
        <v>0</v>
      </c>
      <c r="FX33" s="25">
        <v>0</v>
      </c>
      <c r="FY33" s="25">
        <v>0</v>
      </c>
      <c r="FZ33" s="25">
        <v>0</v>
      </c>
      <c r="GA33" s="25">
        <v>0</v>
      </c>
      <c r="GB33" s="25">
        <v>0</v>
      </c>
      <c r="GC33" s="25">
        <v>0</v>
      </c>
      <c r="GD33" s="25">
        <v>0</v>
      </c>
      <c r="GE33" s="25">
        <v>0</v>
      </c>
      <c r="GF33" s="25">
        <v>0</v>
      </c>
      <c r="GG33" s="25">
        <v>0</v>
      </c>
      <c r="GH33" s="25">
        <v>0</v>
      </c>
      <c r="GI33" s="25">
        <v>0</v>
      </c>
      <c r="GJ33" s="25">
        <v>0</v>
      </c>
      <c r="GK33" s="25">
        <v>0</v>
      </c>
      <c r="GL33" s="25">
        <v>0</v>
      </c>
      <c r="GM33" s="25">
        <v>0</v>
      </c>
      <c r="GN33" s="25">
        <v>0</v>
      </c>
      <c r="GO33" s="25">
        <v>0</v>
      </c>
      <c r="GP33" s="25">
        <v>8.7370000000000001</v>
      </c>
      <c r="GQ33" s="25">
        <v>5.6710000000000003</v>
      </c>
      <c r="GR33" s="25">
        <v>7.3140000000000001</v>
      </c>
      <c r="GS33" s="25">
        <v>5.875</v>
      </c>
      <c r="GT33" s="25">
        <v>4.7960000000000003</v>
      </c>
      <c r="GU33" s="25">
        <v>6.1020000000000003</v>
      </c>
      <c r="GV33" s="25">
        <v>7.9550000000000001</v>
      </c>
      <c r="GW33" s="25">
        <v>6.6989999999999998</v>
      </c>
      <c r="GX33" s="25">
        <v>5.6459999999999999</v>
      </c>
      <c r="GY33" s="25">
        <v>8.0809999999999995</v>
      </c>
      <c r="GZ33" s="25">
        <v>6.1749999999999998</v>
      </c>
      <c r="HA33" s="25">
        <v>7.1769999999999996</v>
      </c>
      <c r="HB33" s="25">
        <v>4.1289999999999996</v>
      </c>
      <c r="HC33" s="25">
        <v>6.6849999999999996</v>
      </c>
      <c r="HD33" s="25">
        <v>0.85299999999999998</v>
      </c>
      <c r="HE33" s="25">
        <v>4.3529999999999998</v>
      </c>
      <c r="HF33" s="25">
        <v>3.948</v>
      </c>
      <c r="HG33" s="25">
        <v>5.2960000000000003</v>
      </c>
      <c r="HH33" s="25">
        <v>4.5369999999999999</v>
      </c>
      <c r="HI33" s="25">
        <v>6.5709999999999997</v>
      </c>
      <c r="HJ33" s="25">
        <v>4.202</v>
      </c>
      <c r="HK33" s="25">
        <v>8.1140000000000008</v>
      </c>
      <c r="HL33" s="25">
        <v>6.0389999999999997</v>
      </c>
      <c r="HM33" s="25">
        <v>4.9039999999999999</v>
      </c>
      <c r="HN33" s="25">
        <v>5.6449999999999996</v>
      </c>
      <c r="HO33" s="25">
        <v>3.456</v>
      </c>
      <c r="HP33" s="25">
        <v>4.327</v>
      </c>
      <c r="HQ33" s="25">
        <v>6.2930000000000001</v>
      </c>
      <c r="HR33" s="25">
        <v>5.5759999999999996</v>
      </c>
      <c r="HS33" s="25">
        <v>6.1210000000000004</v>
      </c>
      <c r="HT33" s="25">
        <v>6.2530000000000001</v>
      </c>
      <c r="HU33" s="25">
        <v>7.1980000000000004</v>
      </c>
      <c r="HV33" s="25">
        <v>6.47</v>
      </c>
      <c r="HW33" s="25">
        <v>6.5730000000000004</v>
      </c>
      <c r="HX33" s="25">
        <v>9.1859999999999999</v>
      </c>
      <c r="HY33" s="25">
        <v>8.1069999999999993</v>
      </c>
      <c r="HZ33" s="25">
        <v>5.0679999999999996</v>
      </c>
      <c r="IA33" s="25">
        <v>5.1219999999999999</v>
      </c>
      <c r="IB33" s="25">
        <v>9.0109999999999992</v>
      </c>
      <c r="IC33" s="25">
        <v>7.0176516400000004</v>
      </c>
      <c r="ID33" s="25">
        <v>10.79138081</v>
      </c>
      <c r="IE33" s="25">
        <v>10.074610529999999</v>
      </c>
      <c r="IF33" s="25">
        <v>9.7490957700000003</v>
      </c>
      <c r="IG33" s="25">
        <v>9.0187658299999995</v>
      </c>
      <c r="IH33" s="25">
        <v>9.2806456300000004</v>
      </c>
      <c r="II33" s="25">
        <v>15.21846008</v>
      </c>
      <c r="IJ33" s="25">
        <v>14.74564578</v>
      </c>
      <c r="IK33" s="25">
        <v>6.4982993799999997</v>
      </c>
      <c r="IL33" s="25">
        <v>11.02546882</v>
      </c>
      <c r="IM33" s="25">
        <v>10.75653028</v>
      </c>
      <c r="IN33" s="25">
        <v>14.3116904</v>
      </c>
      <c r="IO33" s="25">
        <v>9.4612147899999997</v>
      </c>
      <c r="IP33" s="25">
        <v>5.9570850999999996</v>
      </c>
      <c r="IQ33" s="25">
        <v>10.547172010000001</v>
      </c>
      <c r="IR33" s="25">
        <v>7.3303354399999998</v>
      </c>
      <c r="IS33" s="25">
        <v>10.06455699</v>
      </c>
      <c r="IT33" s="25">
        <v>12.538211029999999</v>
      </c>
      <c r="IU33" s="25">
        <v>13.79563823</v>
      </c>
      <c r="IV33" s="25">
        <v>13.86913165</v>
      </c>
      <c r="IW33" s="25">
        <v>17.740702110000001</v>
      </c>
      <c r="IX33" s="25">
        <v>17.039924559999999</v>
      </c>
      <c r="IY33" s="25">
        <v>19.27970165</v>
      </c>
      <c r="IZ33" s="25">
        <v>10.2172277</v>
      </c>
      <c r="JA33" s="25">
        <v>2.7790100400000002</v>
      </c>
      <c r="JB33" s="25">
        <v>4.3804518300000002</v>
      </c>
      <c r="JC33" s="25">
        <v>10.310550940000001</v>
      </c>
      <c r="JD33" s="25">
        <v>4.8019032399999997</v>
      </c>
      <c r="JE33" s="25">
        <v>5.3368460999999998</v>
      </c>
      <c r="JF33" s="25">
        <v>6.3913888800000001</v>
      </c>
      <c r="JG33" s="25">
        <v>1.9919578</v>
      </c>
      <c r="JH33" s="25">
        <v>4.06445569</v>
      </c>
      <c r="JI33" s="25">
        <v>4.3774126799999999</v>
      </c>
      <c r="JJ33" s="25">
        <v>1.4523423900000001</v>
      </c>
      <c r="JK33" s="25">
        <v>1.4311418499999999</v>
      </c>
      <c r="JL33" s="25">
        <v>2.0149219399999998</v>
      </c>
      <c r="JM33" s="25">
        <v>0.73467405399999997</v>
      </c>
      <c r="JN33" s="25">
        <v>0.22340605799999999</v>
      </c>
      <c r="JO33" s="25">
        <v>1.0462712569999999</v>
      </c>
      <c r="JP33" s="25">
        <v>0.518113374001127</v>
      </c>
      <c r="JQ33" s="25">
        <v>1.2797459069999999</v>
      </c>
      <c r="JR33" s="25">
        <v>0.50532482000000001</v>
      </c>
      <c r="JS33" s="25">
        <v>1.4909335539999999</v>
      </c>
      <c r="JT33" s="25">
        <v>1.074195944</v>
      </c>
      <c r="JU33" s="25">
        <v>0.139076423</v>
      </c>
      <c r="JV33" s="25">
        <v>0.79374310000000003</v>
      </c>
      <c r="JW33" s="25">
        <v>0.25841039399999999</v>
      </c>
      <c r="JX33" s="25">
        <v>0.21909025200000001</v>
      </c>
      <c r="JY33" s="25">
        <v>0.185764178</v>
      </c>
      <c r="JZ33" s="25">
        <v>0.58434791100000005</v>
      </c>
      <c r="KA33" s="25">
        <v>0.57448290700000004</v>
      </c>
      <c r="KB33" s="25">
        <v>10.957196639999999</v>
      </c>
      <c r="KC33" s="25">
        <v>3.8528144530000001</v>
      </c>
      <c r="KD33" s="25">
        <v>3.0116880689999999</v>
      </c>
      <c r="KE33" s="25">
        <v>0.50913438538545397</v>
      </c>
      <c r="KF33" s="25">
        <v>0.211203735</v>
      </c>
      <c r="KG33" s="25">
        <v>8.9188235000000005E-2</v>
      </c>
      <c r="KH33" s="25">
        <v>0.31935712393094401</v>
      </c>
      <c r="KI33" s="25">
        <v>0.36544396200000001</v>
      </c>
      <c r="KJ33" s="25">
        <v>0.42259154700000001</v>
      </c>
      <c r="KK33" s="25">
        <v>8.2950921999999996E-2</v>
      </c>
      <c r="KL33" s="25">
        <v>0.34548299799999999</v>
      </c>
      <c r="KM33" s="25">
        <v>0.35224635399999998</v>
      </c>
      <c r="KN33" s="25">
        <v>0.264082027</v>
      </c>
      <c r="KO33" s="25">
        <v>0.39603813199999999</v>
      </c>
      <c r="KP33" s="25">
        <v>0.445738525</v>
      </c>
      <c r="KQ33" s="25">
        <v>0.16685326988800001</v>
      </c>
      <c r="KR33" s="25">
        <v>0.31926590100000002</v>
      </c>
      <c r="KS33" s="25">
        <v>1.4387674050000001</v>
      </c>
      <c r="KT33" s="25">
        <v>0.23248611</v>
      </c>
      <c r="KU33" s="25">
        <v>0.201471017</v>
      </c>
      <c r="KV33" s="25">
        <v>0.38871603999999998</v>
      </c>
      <c r="KW33" s="25">
        <v>8.8758000000000001E-4</v>
      </c>
      <c r="KX33" s="25">
        <v>0.30667885900000003</v>
      </c>
      <c r="KY33" s="25">
        <v>2.9914380000000001E-2</v>
      </c>
      <c r="KZ33" s="25">
        <v>0.28154628300000001</v>
      </c>
      <c r="LA33" s="25">
        <v>7.4330323000000004E-2</v>
      </c>
      <c r="LB33" s="25">
        <v>0.87815114699999997</v>
      </c>
      <c r="LC33" s="25">
        <v>0.121697982968511</v>
      </c>
      <c r="LD33" s="25">
        <v>4.7945321044149003E-2</v>
      </c>
      <c r="LE33" s="25">
        <v>0.36432839816149898</v>
      </c>
      <c r="LF33" s="25">
        <v>3.0771258196315199E-2</v>
      </c>
      <c r="LG33" s="25">
        <v>1.17120631637695E-2</v>
      </c>
      <c r="LH33" s="25">
        <v>0.76645961932234297</v>
      </c>
      <c r="LI33" s="25">
        <v>0.17683742897211299</v>
      </c>
      <c r="LJ33" s="25">
        <v>0.16684228364485901</v>
      </c>
      <c r="LK33" s="25">
        <v>1.16912409377416</v>
      </c>
      <c r="LL33" s="25">
        <v>0.110570775266979</v>
      </c>
      <c r="LM33" s="25">
        <v>1.0951227868987801</v>
      </c>
      <c r="LN33" s="25">
        <v>7.1347632629746999E-2</v>
      </c>
      <c r="LO33" s="25">
        <v>5.0322119999999998E-2</v>
      </c>
      <c r="LP33" s="25">
        <v>0.25347649999999999</v>
      </c>
      <c r="LQ33" s="25">
        <v>5.9359759999999998E-2</v>
      </c>
      <c r="LR33" s="25">
        <v>0.28824252</v>
      </c>
      <c r="LS33" s="25">
        <v>5.2461769999999998E-2</v>
      </c>
      <c r="LT33" s="25">
        <v>6.3641139999999999E-2</v>
      </c>
      <c r="LU33" s="25">
        <v>6.2162139999999998E-2</v>
      </c>
      <c r="LV33" s="25">
        <v>2.4298589999999998E-2</v>
      </c>
      <c r="LW33" s="25">
        <v>5.0440810000000003E-2</v>
      </c>
      <c r="LX33" s="25">
        <v>0.189697847044725</v>
      </c>
      <c r="LY33" s="25">
        <v>0.51142279000000002</v>
      </c>
      <c r="LZ33" s="25">
        <v>0.15463979</v>
      </c>
      <c r="MA33" s="25">
        <v>0.13688902</v>
      </c>
      <c r="MB33" s="25">
        <v>0.87592815000000002</v>
      </c>
      <c r="MC33" s="25">
        <v>6.9030279999999999E-2</v>
      </c>
      <c r="MD33" s="25">
        <v>3.777204E-2</v>
      </c>
      <c r="ME33" s="25">
        <v>0.18184127999999999</v>
      </c>
      <c r="MF33" s="25">
        <v>0.14420997999999999</v>
      </c>
      <c r="MG33" s="25">
        <v>1.1904949999999999E-2</v>
      </c>
      <c r="MH33" s="25">
        <v>5.1607599999999997E-2</v>
      </c>
      <c r="MI33" s="25">
        <v>0.110328722485042</v>
      </c>
      <c r="MJ33" s="25">
        <v>6.7678090238086901E-4</v>
      </c>
      <c r="MK33" s="25">
        <v>3.8373999999999998E-2</v>
      </c>
      <c r="ML33" s="25">
        <v>4.3224800000000001E-2</v>
      </c>
      <c r="MM33" s="25">
        <v>0.13273077999999999</v>
      </c>
      <c r="MN33" s="25">
        <v>0.13700028477869899</v>
      </c>
      <c r="MO33" s="25">
        <v>0.22745765000000001</v>
      </c>
      <c r="MP33" s="25">
        <v>8.4005969999999999E-2</v>
      </c>
      <c r="MQ33" s="25">
        <v>5.8047170000000002E-2</v>
      </c>
      <c r="MR33" s="25">
        <v>8.2695939999999996E-2</v>
      </c>
      <c r="MS33" s="25">
        <v>0.16996433999999999</v>
      </c>
      <c r="MT33" s="25">
        <v>4.6361989999999999E-2</v>
      </c>
      <c r="MU33" s="25">
        <v>3.059895E-2</v>
      </c>
      <c r="MV33" s="25">
        <v>0.20848637</v>
      </c>
      <c r="MW33" s="25">
        <v>0.19319033524513299</v>
      </c>
      <c r="MX33" s="25">
        <v>7.9802861627389698E-2</v>
      </c>
      <c r="MY33" s="25">
        <v>0.24008387017899899</v>
      </c>
      <c r="MZ33" s="25">
        <v>9.4766118721205606E-2</v>
      </c>
      <c r="NA33" s="25">
        <v>7.5785872104300003E-2</v>
      </c>
      <c r="NB33" s="25">
        <v>6.6964256463696303E-2</v>
      </c>
      <c r="NC33" s="25">
        <v>0.486898045052094</v>
      </c>
      <c r="ND33" s="25">
        <v>0.30022062076276801</v>
      </c>
      <c r="NE33" s="25">
        <v>0.131571002422986</v>
      </c>
      <c r="NF33" s="25">
        <v>0.219801288730927</v>
      </c>
      <c r="NG33" s="25">
        <v>2.5397949999999999E-2</v>
      </c>
      <c r="NH33" s="25">
        <v>5.9802524932217001E-2</v>
      </c>
      <c r="NI33" s="25">
        <v>0.13311317356043301</v>
      </c>
      <c r="NJ33" s="25">
        <v>1.24161300016855E-2</v>
      </c>
      <c r="NK33" s="25">
        <v>1.35350978258747E-2</v>
      </c>
      <c r="NL33" s="25">
        <v>0.52412954</v>
      </c>
      <c r="NM33" s="25">
        <v>0.39892791920063903</v>
      </c>
      <c r="NN33" s="25">
        <v>2.7798042258471899E-2</v>
      </c>
      <c r="NO33" s="25">
        <v>2.89173924454562E-2</v>
      </c>
      <c r="NP33" s="25">
        <v>9.92186346697677E-2</v>
      </c>
      <c r="NQ33" s="25">
        <v>1.3809600000000001E-3</v>
      </c>
      <c r="NR33" s="25">
        <v>1.421102E-2</v>
      </c>
      <c r="NS33" s="25">
        <v>0.35837148000000002</v>
      </c>
      <c r="NT33" s="25">
        <v>7.0792430000000003E-2</v>
      </c>
      <c r="NU33" s="25">
        <v>0.1225536</v>
      </c>
      <c r="NV33" s="25">
        <v>0.11497971</v>
      </c>
      <c r="NW33" s="25">
        <v>1.1665450000000001E-2</v>
      </c>
      <c r="NX33" s="25">
        <v>0.13672501000000001</v>
      </c>
      <c r="NY33" s="25">
        <v>0.19461366999999999</v>
      </c>
      <c r="NZ33" s="25">
        <v>0.10265554</v>
      </c>
      <c r="OA33" s="25">
        <v>1.18691517</v>
      </c>
      <c r="OB33" s="25">
        <v>7.1020730000000004E-2</v>
      </c>
      <c r="OC33" s="25">
        <v>6.9030273261956196E-2</v>
      </c>
      <c r="OD33" s="25">
        <v>0.32790616904265257</v>
      </c>
      <c r="OE33" s="25">
        <v>6.0826148443603303E-2</v>
      </c>
      <c r="OF33" s="25">
        <v>0.41302582466252302</v>
      </c>
      <c r="OG33" s="25">
        <v>5.0268096055334499E-2</v>
      </c>
      <c r="OH33" s="25">
        <v>6.7029790080641402E-2</v>
      </c>
      <c r="OI33" s="25">
        <v>0.46170946772612298</v>
      </c>
      <c r="OJ33" s="25">
        <v>0.40064957906217102</v>
      </c>
      <c r="OK33" s="25">
        <v>6.8050303598613304E-2</v>
      </c>
      <c r="OL33" s="25">
        <v>8.2338209378933509E-3</v>
      </c>
      <c r="OM33" s="25">
        <v>0.11779353289361399</v>
      </c>
      <c r="ON33" s="25">
        <v>2.0660063309932301E-2</v>
      </c>
      <c r="OO33" s="25">
        <v>0.11663018643723748</v>
      </c>
      <c r="OP33" s="25">
        <v>1.2360378548517346</v>
      </c>
      <c r="OQ33" s="25">
        <v>7.3134582846136401E-2</v>
      </c>
      <c r="OR33" s="25">
        <v>0.1701615081764519</v>
      </c>
      <c r="OS33" s="25">
        <v>0.61098892461428767</v>
      </c>
      <c r="OT33" s="25">
        <v>0.49458319352180929</v>
      </c>
      <c r="OU33" s="25">
        <v>0.65528464563784639</v>
      </c>
      <c r="OV33" s="25">
        <v>0.57195869916490905</v>
      </c>
      <c r="OW33" s="25">
        <v>0.19571575807470229</v>
      </c>
      <c r="OX33" s="25">
        <v>0.59038723066030363</v>
      </c>
      <c r="OY33" s="25">
        <v>0.31822799299710541</v>
      </c>
      <c r="OZ33" s="25">
        <v>0.51738671933763525</v>
      </c>
      <c r="PA33" s="25">
        <v>0.29469500164706608</v>
      </c>
      <c r="PB33" s="25">
        <v>0.64270668997888702</v>
      </c>
      <c r="PC33" s="25">
        <v>0.22903233129388392</v>
      </c>
      <c r="PD33" s="25">
        <v>0.61123899846819596</v>
      </c>
      <c r="PE33" s="25">
        <v>0.27516003000000006</v>
      </c>
      <c r="PF33" s="25">
        <v>0.345574920587426</v>
      </c>
      <c r="PG33" s="25">
        <v>0.55331699370623488</v>
      </c>
      <c r="PH33" s="25">
        <v>0.55439176822803227</v>
      </c>
    </row>
    <row r="34" spans="1:424" x14ac:dyDescent="0.3">
      <c r="A34" s="11" t="s">
        <v>24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5">
        <v>0</v>
      </c>
      <c r="CJ34" s="25">
        <v>0</v>
      </c>
      <c r="CK34" s="25">
        <v>0</v>
      </c>
      <c r="CL34" s="25">
        <v>0</v>
      </c>
      <c r="CM34" s="25">
        <v>0</v>
      </c>
      <c r="CN34" s="25">
        <v>0</v>
      </c>
      <c r="CO34" s="25">
        <v>0</v>
      </c>
      <c r="CP34" s="25">
        <v>0</v>
      </c>
      <c r="CQ34" s="25">
        <v>0</v>
      </c>
      <c r="CR34" s="25">
        <v>0</v>
      </c>
      <c r="CS34" s="25">
        <v>0</v>
      </c>
      <c r="CT34" s="25">
        <v>0</v>
      </c>
      <c r="CU34" s="25">
        <v>0</v>
      </c>
      <c r="CV34" s="25">
        <v>0</v>
      </c>
      <c r="CW34" s="25">
        <v>0</v>
      </c>
      <c r="CX34" s="25">
        <v>0</v>
      </c>
      <c r="CY34" s="25">
        <v>0</v>
      </c>
      <c r="CZ34" s="25">
        <v>0</v>
      </c>
      <c r="DA34" s="25">
        <v>0</v>
      </c>
      <c r="DB34" s="25">
        <v>0</v>
      </c>
      <c r="DC34" s="25">
        <v>0</v>
      </c>
      <c r="DD34" s="25">
        <v>0</v>
      </c>
      <c r="DE34" s="25">
        <v>0</v>
      </c>
      <c r="DF34" s="25">
        <v>0</v>
      </c>
      <c r="DG34" s="25">
        <v>0</v>
      </c>
      <c r="DH34" s="25">
        <v>0</v>
      </c>
      <c r="DI34" s="25">
        <v>0</v>
      </c>
      <c r="DJ34" s="25">
        <v>0</v>
      </c>
      <c r="DK34" s="25">
        <v>0</v>
      </c>
      <c r="DL34" s="25">
        <v>0</v>
      </c>
      <c r="DM34" s="25">
        <v>0</v>
      </c>
      <c r="DN34" s="25">
        <v>0</v>
      </c>
      <c r="DO34" s="25">
        <v>0</v>
      </c>
      <c r="DP34" s="25">
        <v>0</v>
      </c>
      <c r="DQ34" s="25">
        <v>0</v>
      </c>
      <c r="DR34" s="25">
        <v>0</v>
      </c>
      <c r="DS34" s="25">
        <v>0</v>
      </c>
      <c r="DT34" s="25">
        <v>0</v>
      </c>
      <c r="DU34" s="25">
        <v>0</v>
      </c>
      <c r="DV34" s="25">
        <v>0</v>
      </c>
      <c r="DW34" s="25">
        <v>0</v>
      </c>
      <c r="DX34" s="25">
        <v>0</v>
      </c>
      <c r="DY34" s="25">
        <v>0</v>
      </c>
      <c r="DZ34" s="25">
        <v>0</v>
      </c>
      <c r="EA34" s="25">
        <v>0</v>
      </c>
      <c r="EB34" s="25">
        <v>0</v>
      </c>
      <c r="EC34" s="25">
        <v>0</v>
      </c>
      <c r="ED34" s="25">
        <v>0</v>
      </c>
      <c r="EE34" s="25">
        <v>0</v>
      </c>
      <c r="EF34" s="25">
        <v>0</v>
      </c>
      <c r="EG34" s="25">
        <v>0</v>
      </c>
      <c r="EH34" s="25">
        <v>0</v>
      </c>
      <c r="EI34" s="25">
        <v>0</v>
      </c>
      <c r="EJ34" s="25">
        <v>0</v>
      </c>
      <c r="EK34" s="25">
        <v>0</v>
      </c>
      <c r="EL34" s="25">
        <v>0</v>
      </c>
      <c r="EM34" s="25">
        <v>0</v>
      </c>
      <c r="EN34" s="25">
        <v>0</v>
      </c>
      <c r="EO34" s="25">
        <v>0</v>
      </c>
      <c r="EP34" s="25">
        <v>0</v>
      </c>
      <c r="EQ34" s="25">
        <v>0</v>
      </c>
      <c r="ER34" s="25">
        <v>0</v>
      </c>
      <c r="ES34" s="25">
        <v>0</v>
      </c>
      <c r="ET34" s="25">
        <v>0</v>
      </c>
      <c r="EU34" s="25">
        <v>0</v>
      </c>
      <c r="EV34" s="25">
        <v>0</v>
      </c>
      <c r="EW34" s="25">
        <v>0</v>
      </c>
      <c r="EX34" s="25">
        <v>0</v>
      </c>
      <c r="EY34" s="25">
        <v>0</v>
      </c>
      <c r="EZ34" s="25">
        <v>0</v>
      </c>
      <c r="FA34" s="25">
        <v>0</v>
      </c>
      <c r="FB34" s="25">
        <v>0</v>
      </c>
      <c r="FC34" s="25">
        <v>0</v>
      </c>
      <c r="FD34" s="25">
        <v>0</v>
      </c>
      <c r="FE34" s="25">
        <v>0</v>
      </c>
      <c r="FF34" s="25">
        <v>0</v>
      </c>
      <c r="FG34" s="25">
        <v>0</v>
      </c>
      <c r="FH34" s="25">
        <v>0</v>
      </c>
      <c r="FI34" s="25">
        <v>0</v>
      </c>
      <c r="FJ34" s="25">
        <v>0</v>
      </c>
      <c r="FK34" s="25">
        <v>0</v>
      </c>
      <c r="FL34" s="25">
        <v>0</v>
      </c>
      <c r="FM34" s="25">
        <v>0</v>
      </c>
      <c r="FN34" s="25">
        <v>0</v>
      </c>
      <c r="FO34" s="25">
        <v>0</v>
      </c>
      <c r="FP34" s="25">
        <v>0</v>
      </c>
      <c r="FQ34" s="25">
        <v>0</v>
      </c>
      <c r="FR34" s="25">
        <v>0</v>
      </c>
      <c r="FS34" s="25">
        <v>0</v>
      </c>
      <c r="FT34" s="25">
        <v>0</v>
      </c>
      <c r="FU34" s="25">
        <v>0</v>
      </c>
      <c r="FV34" s="25">
        <v>0</v>
      </c>
      <c r="FW34" s="25">
        <v>0</v>
      </c>
      <c r="FX34" s="25">
        <v>0</v>
      </c>
      <c r="FY34" s="25">
        <v>0</v>
      </c>
      <c r="FZ34" s="25">
        <v>0</v>
      </c>
      <c r="GA34" s="25">
        <v>0</v>
      </c>
      <c r="GB34" s="25">
        <v>0</v>
      </c>
      <c r="GC34" s="25">
        <v>0</v>
      </c>
      <c r="GD34" s="25">
        <v>0</v>
      </c>
      <c r="GE34" s="25">
        <v>0</v>
      </c>
      <c r="GF34" s="25">
        <v>0</v>
      </c>
      <c r="GG34" s="25">
        <v>0</v>
      </c>
      <c r="GH34" s="25">
        <v>0</v>
      </c>
      <c r="GI34" s="25">
        <v>0</v>
      </c>
      <c r="GJ34" s="25">
        <v>0</v>
      </c>
      <c r="GK34" s="25">
        <v>0</v>
      </c>
      <c r="GL34" s="25">
        <v>0</v>
      </c>
      <c r="GM34" s="25">
        <v>0</v>
      </c>
      <c r="GN34" s="25">
        <v>0</v>
      </c>
      <c r="GO34" s="25">
        <v>0</v>
      </c>
      <c r="GP34" s="25">
        <v>2.468</v>
      </c>
      <c r="GQ34" s="25">
        <v>2.9630000000000001</v>
      </c>
      <c r="GR34" s="25">
        <v>3.5779999999999998</v>
      </c>
      <c r="GS34" s="25">
        <v>2.976</v>
      </c>
      <c r="GT34" s="25">
        <v>3.4039999999999999</v>
      </c>
      <c r="GU34" s="25">
        <v>5.2190000000000003</v>
      </c>
      <c r="GV34" s="25">
        <v>6.72</v>
      </c>
      <c r="GW34" s="25">
        <v>6.82</v>
      </c>
      <c r="GX34" s="25">
        <v>6.0380000000000003</v>
      </c>
      <c r="GY34" s="25">
        <v>7.4359999999999999</v>
      </c>
      <c r="GZ34" s="25">
        <v>7.6559999999999997</v>
      </c>
      <c r="HA34" s="25">
        <v>7.8259999999999996</v>
      </c>
      <c r="HB34" s="25">
        <v>8.2449999999999992</v>
      </c>
      <c r="HC34" s="25">
        <v>7.2370000000000001</v>
      </c>
      <c r="HD34" s="25">
        <v>7.9930000000000003</v>
      </c>
      <c r="HE34" s="25">
        <v>6.8739999999999997</v>
      </c>
      <c r="HF34" s="25">
        <v>6.9160000000000004</v>
      </c>
      <c r="HG34" s="25">
        <v>6.6310000000000002</v>
      </c>
      <c r="HH34" s="25">
        <v>6.4420000000000002</v>
      </c>
      <c r="HI34" s="25">
        <v>7.1550000000000002</v>
      </c>
      <c r="HJ34" s="25">
        <v>5.7140000000000004</v>
      </c>
      <c r="HK34" s="25">
        <v>5.9470000000000001</v>
      </c>
      <c r="HL34" s="25">
        <v>7.65</v>
      </c>
      <c r="HM34" s="25">
        <v>6.9630000000000001</v>
      </c>
      <c r="HN34" s="25">
        <v>7.39</v>
      </c>
      <c r="HO34" s="25">
        <v>7.4710000000000001</v>
      </c>
      <c r="HP34" s="25">
        <v>7.5309999999999997</v>
      </c>
      <c r="HQ34" s="25">
        <v>7.085</v>
      </c>
      <c r="HR34" s="25">
        <v>5.992</v>
      </c>
      <c r="HS34" s="25">
        <v>6.5750000000000002</v>
      </c>
      <c r="HT34" s="25">
        <v>5.7089999999999996</v>
      </c>
      <c r="HU34" s="25">
        <v>5.1429999999999998</v>
      </c>
      <c r="HV34" s="25">
        <v>5.18</v>
      </c>
      <c r="HW34" s="25">
        <v>4.6900000000000004</v>
      </c>
      <c r="HX34" s="25">
        <v>5.3079999999999998</v>
      </c>
      <c r="HY34" s="25">
        <v>6.3140000000000001</v>
      </c>
      <c r="HZ34" s="25">
        <v>6.7149999999999999</v>
      </c>
      <c r="IA34" s="25">
        <v>5.9029999999999996</v>
      </c>
      <c r="IB34" s="25">
        <v>6.7629999999999999</v>
      </c>
      <c r="IC34" s="25">
        <v>6.7173577700000502</v>
      </c>
      <c r="ID34" s="25">
        <v>5.5352556500000096</v>
      </c>
      <c r="IE34" s="25">
        <v>7.9446989300000102</v>
      </c>
      <c r="IF34" s="25">
        <v>6.1212451099999701</v>
      </c>
      <c r="IG34" s="25">
        <v>6.8564732199999696</v>
      </c>
      <c r="IH34" s="25">
        <v>8.4079143799999994</v>
      </c>
      <c r="II34" s="25">
        <v>8.7187469900000494</v>
      </c>
      <c r="IJ34" s="25">
        <v>9.1430156899999808</v>
      </c>
      <c r="IK34" s="25">
        <v>8.8277013399998498</v>
      </c>
      <c r="IL34" s="25">
        <v>8.5422129800001194</v>
      </c>
      <c r="IM34" s="25">
        <v>8.8980057600000997</v>
      </c>
      <c r="IN34" s="25">
        <v>8.44011851000006</v>
      </c>
      <c r="IO34" s="25">
        <v>8.5340045999999798</v>
      </c>
      <c r="IP34" s="25">
        <v>6.9914526800000196</v>
      </c>
      <c r="IQ34" s="25">
        <v>8.0470035899999406</v>
      </c>
      <c r="IR34" s="25">
        <v>8.8112458400000904</v>
      </c>
      <c r="IS34" s="25">
        <v>8.6234738600000096</v>
      </c>
      <c r="IT34" s="25">
        <v>10.0190262200001</v>
      </c>
      <c r="IU34" s="25">
        <v>9.6609391099999709</v>
      </c>
      <c r="IV34" s="25">
        <v>11.15480286</v>
      </c>
      <c r="IW34" s="25">
        <v>9.1540863400000703</v>
      </c>
      <c r="IX34" s="25">
        <v>8.7558724099999896</v>
      </c>
      <c r="IY34" s="25">
        <v>8.2370372499999807</v>
      </c>
      <c r="IZ34" s="25">
        <v>9.0185545999999999</v>
      </c>
      <c r="JA34" s="25">
        <v>7.1724457599999996</v>
      </c>
      <c r="JB34" s="25">
        <v>8.6220433599999904</v>
      </c>
      <c r="JC34" s="25">
        <v>9.7044061499999792</v>
      </c>
      <c r="JD34" s="25">
        <v>8.0565031699999796</v>
      </c>
      <c r="JE34" s="25">
        <v>9.2764951099999902</v>
      </c>
      <c r="JF34" s="25">
        <v>8.9671038899999598</v>
      </c>
      <c r="JG34" s="25">
        <v>9.1772456999999896</v>
      </c>
      <c r="JH34" s="25">
        <v>9.3733113599999793</v>
      </c>
      <c r="JI34" s="25">
        <v>9.3455669900000196</v>
      </c>
      <c r="JJ34" s="25">
        <v>8.4417069700000091</v>
      </c>
      <c r="JK34" s="25">
        <v>6.6670357600000099</v>
      </c>
      <c r="JL34" s="25">
        <v>8.1375651000000104</v>
      </c>
      <c r="JM34" s="25">
        <v>6.1828732220000502</v>
      </c>
      <c r="JN34" s="25">
        <v>7.0178972340000101</v>
      </c>
      <c r="JO34" s="25">
        <v>6.8289860510000002</v>
      </c>
      <c r="JP34" s="25">
        <v>5.1383219909999998</v>
      </c>
      <c r="JQ34" s="25">
        <v>7.3017811174504104</v>
      </c>
      <c r="JR34" s="25">
        <v>8.65707248096124</v>
      </c>
      <c r="JS34" s="25">
        <v>7.96551590520557</v>
      </c>
      <c r="JT34" s="25">
        <v>9.0473621048967594</v>
      </c>
      <c r="JU34" s="25">
        <v>8.3167360611936303</v>
      </c>
      <c r="JV34" s="25">
        <v>7.6789851221207703</v>
      </c>
      <c r="JW34" s="25">
        <v>6.73495908951503</v>
      </c>
      <c r="JX34" s="25">
        <v>8.5280084564689407</v>
      </c>
      <c r="JY34" s="25">
        <v>6.57997736138402</v>
      </c>
      <c r="JZ34" s="25">
        <v>7.0852301988794197</v>
      </c>
      <c r="KA34" s="25">
        <v>7.8336269270000001</v>
      </c>
      <c r="KB34" s="25">
        <v>7.1104678242885502</v>
      </c>
      <c r="KC34" s="25">
        <v>7.43253542065899</v>
      </c>
      <c r="KD34" s="25">
        <v>7.8927812805283901</v>
      </c>
      <c r="KE34" s="25">
        <v>7.4144243585450402</v>
      </c>
      <c r="KF34" s="25">
        <v>5.6643903044296504</v>
      </c>
      <c r="KG34" s="25">
        <v>5.1277646885558799</v>
      </c>
      <c r="KH34" s="25">
        <v>5.0009454201383399</v>
      </c>
      <c r="KI34" s="25">
        <v>5.8173306337541897</v>
      </c>
      <c r="KJ34" s="25">
        <v>7.1711371951027099</v>
      </c>
      <c r="KK34" s="25">
        <v>4.3831777710000104</v>
      </c>
      <c r="KL34" s="25">
        <v>4.5137904210000004</v>
      </c>
      <c r="KM34" s="25">
        <v>5.9373420681842104</v>
      </c>
      <c r="KN34" s="25">
        <v>4.7388509770821301</v>
      </c>
      <c r="KO34" s="25">
        <v>5.7711986672196502</v>
      </c>
      <c r="KP34" s="25">
        <v>6.9357925900000401</v>
      </c>
      <c r="KQ34" s="25">
        <v>5.1841989712044096</v>
      </c>
      <c r="KR34" s="25">
        <v>5.1512189089999803</v>
      </c>
      <c r="KS34" s="25">
        <v>4.5774608942274098</v>
      </c>
      <c r="KT34" s="25">
        <v>4.5113145429999797</v>
      </c>
      <c r="KU34" s="25">
        <v>4.5815162916900398</v>
      </c>
      <c r="KV34" s="25">
        <v>4.5583440299360296</v>
      </c>
      <c r="KW34" s="25">
        <v>2.6953769305316202</v>
      </c>
      <c r="KX34" s="25">
        <v>3.2897178490000099</v>
      </c>
      <c r="KY34" s="25">
        <v>3.8086527275124902</v>
      </c>
      <c r="KZ34" s="25">
        <v>4.41716667271095</v>
      </c>
      <c r="LA34" s="25">
        <v>4.3543456280000301</v>
      </c>
      <c r="LB34" s="25">
        <v>3.0332888956515101</v>
      </c>
      <c r="LC34" s="25">
        <v>3.3391107425624398</v>
      </c>
      <c r="LD34" s="25">
        <v>3.1913254276086902</v>
      </c>
      <c r="LE34" s="25">
        <v>3.7619675341105401</v>
      </c>
      <c r="LF34" s="25">
        <v>3.0472503752040598</v>
      </c>
      <c r="LG34" s="25">
        <v>3.4579331122820598</v>
      </c>
      <c r="LH34" s="25">
        <v>3.2234614022553498</v>
      </c>
      <c r="LI34" s="25">
        <v>2.7543858638818501</v>
      </c>
      <c r="LJ34" s="25">
        <v>3.9500607557385998</v>
      </c>
      <c r="LK34" s="25">
        <v>5.0367212107561397</v>
      </c>
      <c r="LL34" s="25">
        <v>4.4716632965395098</v>
      </c>
      <c r="LM34" s="25">
        <v>5.5764296367973101</v>
      </c>
      <c r="LN34" s="25">
        <v>3.5560809186760101</v>
      </c>
      <c r="LO34" s="25">
        <v>4.5709628799999598</v>
      </c>
      <c r="LP34" s="25">
        <v>3.3334748699999901</v>
      </c>
      <c r="LQ34" s="25">
        <v>5.5914727400000004</v>
      </c>
      <c r="LR34" s="25">
        <v>6.0996035500000101</v>
      </c>
      <c r="LS34" s="25">
        <v>5.3264351900000202</v>
      </c>
      <c r="LT34" s="25">
        <v>6.0837162399999896</v>
      </c>
      <c r="LU34" s="25">
        <v>6.30276616</v>
      </c>
      <c r="LV34" s="25">
        <v>5.7294039000000296</v>
      </c>
      <c r="LW34" s="25">
        <v>4.64556433</v>
      </c>
      <c r="LX34" s="25">
        <v>4.9722489143259496</v>
      </c>
      <c r="LY34" s="25">
        <v>4.4426494099371396</v>
      </c>
      <c r="LZ34" s="25">
        <v>4.4500625099999702</v>
      </c>
      <c r="MA34" s="25">
        <v>4.3141132100000004</v>
      </c>
      <c r="MB34" s="25">
        <v>4.1529697599999897</v>
      </c>
      <c r="MC34" s="25">
        <v>4.5793741000000097</v>
      </c>
      <c r="MD34" s="25">
        <v>4.5735632199999996</v>
      </c>
      <c r="ME34" s="25">
        <v>4.2000106299999702</v>
      </c>
      <c r="MF34" s="25">
        <v>4.6251381299999901</v>
      </c>
      <c r="MG34" s="25">
        <v>5.05427827000001</v>
      </c>
      <c r="MH34" s="25">
        <v>5.4163885700000298</v>
      </c>
      <c r="MI34" s="25">
        <v>5.3027523467749296</v>
      </c>
      <c r="MJ34" s="25">
        <v>5.80534193853451</v>
      </c>
      <c r="MK34" s="25">
        <v>5.5094933700000199</v>
      </c>
      <c r="ML34" s="25">
        <v>6.4015222199999702</v>
      </c>
      <c r="MM34" s="25">
        <v>6.1861130000000104</v>
      </c>
      <c r="MN34" s="25">
        <v>5.03496453471835</v>
      </c>
      <c r="MO34" s="25">
        <v>5.9320706900000202</v>
      </c>
      <c r="MP34" s="25">
        <v>5.2746651900000003</v>
      </c>
      <c r="MQ34" s="25">
        <v>6.42886556000001</v>
      </c>
      <c r="MR34" s="25">
        <v>7.0866366999999597</v>
      </c>
      <c r="MS34" s="25">
        <v>5.4226516200000301</v>
      </c>
      <c r="MT34" s="25">
        <v>6.5606814899999701</v>
      </c>
      <c r="MU34" s="25">
        <v>7.7294852200000097</v>
      </c>
      <c r="MV34" s="25">
        <v>6.99602779999997</v>
      </c>
      <c r="MW34" s="25">
        <v>8.5810226455736398</v>
      </c>
      <c r="MX34" s="25">
        <v>6.8023802167764096</v>
      </c>
      <c r="MY34" s="25">
        <v>6.4704134418922497</v>
      </c>
      <c r="MZ34" s="25">
        <v>6.4280079933049104</v>
      </c>
      <c r="NA34" s="25">
        <v>6.6785559960420899</v>
      </c>
      <c r="NB34" s="25">
        <v>7.5979813817383297</v>
      </c>
      <c r="NC34" s="25">
        <v>7.6426554400499196</v>
      </c>
      <c r="ND34" s="25">
        <v>8.7003888742774098</v>
      </c>
      <c r="NE34" s="25">
        <v>7.8119710211474196</v>
      </c>
      <c r="NF34" s="25">
        <v>8.0971752710672806</v>
      </c>
      <c r="NG34" s="25">
        <v>9.3165713400000403</v>
      </c>
      <c r="NH34" s="25">
        <v>6.92257677184217</v>
      </c>
      <c r="NI34" s="25">
        <v>7.6159383757510701</v>
      </c>
      <c r="NJ34" s="25">
        <v>6.2681503804803897</v>
      </c>
      <c r="NK34" s="25">
        <v>6.1483261716414503</v>
      </c>
      <c r="NL34" s="25">
        <v>7.7711288599125803</v>
      </c>
      <c r="NM34" s="25">
        <v>6.1013331205445001</v>
      </c>
      <c r="NN34" s="25">
        <v>7.6573732806164996</v>
      </c>
      <c r="NO34" s="25">
        <v>5.8721111561528598</v>
      </c>
      <c r="NP34" s="25">
        <v>7.1237348928298303</v>
      </c>
      <c r="NQ34" s="25">
        <v>6.6596467900000098</v>
      </c>
      <c r="NR34" s="25">
        <v>8.4562923199999709</v>
      </c>
      <c r="NS34" s="25">
        <v>8.6691270300000003</v>
      </c>
      <c r="NT34" s="25">
        <v>7.65551472000001</v>
      </c>
      <c r="NU34" s="25">
        <v>8.6013312099998895</v>
      </c>
      <c r="NV34" s="25">
        <v>8.8309388999999197</v>
      </c>
      <c r="NW34" s="25">
        <v>8.5185193299999398</v>
      </c>
      <c r="NX34" s="25">
        <v>8.0345398299999999</v>
      </c>
      <c r="NY34" s="25">
        <v>7.2012075500000696</v>
      </c>
      <c r="NZ34" s="25">
        <v>7.0643040099999501</v>
      </c>
      <c r="OA34" s="25">
        <v>6.17258727000001</v>
      </c>
      <c r="OB34" s="25">
        <v>6.1420242400000404</v>
      </c>
      <c r="OC34" s="25">
        <v>6.0520378288314296</v>
      </c>
      <c r="OD34" s="25">
        <v>6.1711486845794097</v>
      </c>
      <c r="OE34" s="25">
        <v>6.1081594973327604</v>
      </c>
      <c r="OF34" s="25">
        <v>8.2085323558164198</v>
      </c>
      <c r="OG34" s="25">
        <v>8.4664042347296409</v>
      </c>
      <c r="OH34" s="25">
        <v>8.3403248470987705</v>
      </c>
      <c r="OI34" s="25">
        <v>7.9794757640057501</v>
      </c>
      <c r="OJ34" s="25">
        <v>7.9724338136374797</v>
      </c>
      <c r="OK34" s="25">
        <v>6.31635928416061</v>
      </c>
      <c r="OL34" s="25">
        <v>6.4475447384048996</v>
      </c>
      <c r="OM34" s="25">
        <v>6.4782975107730696</v>
      </c>
      <c r="ON34" s="25">
        <v>6.5088251803079196</v>
      </c>
      <c r="OO34" s="25">
        <v>8.0730931461021243</v>
      </c>
      <c r="OP34" s="25">
        <v>7.0707382182943599</v>
      </c>
      <c r="OQ34" s="25">
        <v>7.3443340086400406</v>
      </c>
      <c r="OR34" s="25">
        <v>7.5800612476037763</v>
      </c>
      <c r="OS34" s="25">
        <v>8.0947313167761816</v>
      </c>
      <c r="OT34" s="25">
        <v>8.2300432668854899</v>
      </c>
      <c r="OU34" s="25">
        <v>10.420170021845554</v>
      </c>
      <c r="OV34" s="25">
        <v>7.2635571503800556</v>
      </c>
      <c r="OW34" s="25">
        <v>7.2107529750091288</v>
      </c>
      <c r="OX34" s="25">
        <v>7.9669485177641999</v>
      </c>
      <c r="OY34" s="25">
        <v>7.8806493558905837</v>
      </c>
      <c r="OZ34" s="25">
        <v>9.8472628818411607</v>
      </c>
      <c r="PA34" s="25">
        <v>7.9216302078005638</v>
      </c>
      <c r="PB34" s="25">
        <v>9.3029322915974699</v>
      </c>
      <c r="PC34" s="25">
        <v>12.203984739970142</v>
      </c>
      <c r="PD34" s="25">
        <v>10.525238099372034</v>
      </c>
      <c r="PE34" s="25">
        <v>9.4904726200000322</v>
      </c>
      <c r="PF34" s="25">
        <v>12.811662431774597</v>
      </c>
      <c r="PG34" s="25">
        <v>11.727568956078573</v>
      </c>
      <c r="PH34" s="25">
        <v>10.040838901168362</v>
      </c>
    </row>
    <row r="35" spans="1:424" x14ac:dyDescent="0.3">
      <c r="A35" s="11" t="s">
        <v>25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5">
        <v>0.187</v>
      </c>
      <c r="CJ35" s="25">
        <v>6.3E-2</v>
      </c>
      <c r="CK35" s="25">
        <v>0.11600000000000001</v>
      </c>
      <c r="CL35" s="25">
        <v>0.11900000000000001</v>
      </c>
      <c r="CM35" s="25">
        <v>0.18099999999999999</v>
      </c>
      <c r="CN35" s="25">
        <v>0.33400000000000002</v>
      </c>
      <c r="CO35" s="25">
        <v>0.19500000000000001</v>
      </c>
      <c r="CP35" s="25">
        <v>0.27100000000000002</v>
      </c>
      <c r="CQ35" s="25">
        <v>0.36</v>
      </c>
      <c r="CR35" s="25">
        <v>0.183</v>
      </c>
      <c r="CS35" s="25">
        <v>5.3999999999999999E-2</v>
      </c>
      <c r="CT35" s="25">
        <v>0.22800000000000001</v>
      </c>
      <c r="CU35" s="25">
        <v>5.7000000000000002E-2</v>
      </c>
      <c r="CV35" s="25">
        <v>0</v>
      </c>
      <c r="CW35" s="25">
        <v>0</v>
      </c>
      <c r="CX35" s="25">
        <v>0</v>
      </c>
      <c r="CY35" s="25">
        <v>0</v>
      </c>
      <c r="CZ35" s="25">
        <v>0.14011500000000002</v>
      </c>
      <c r="DA35" s="25">
        <v>0.22</v>
      </c>
      <c r="DB35" s="25">
        <v>0.10400000000000001</v>
      </c>
      <c r="DC35" s="25">
        <v>0.29699999999999999</v>
      </c>
      <c r="DD35" s="25">
        <v>0.105</v>
      </c>
      <c r="DE35" s="25">
        <v>0.10400000000000001</v>
      </c>
      <c r="DF35" s="25">
        <v>3.7000000000000005E-2</v>
      </c>
      <c r="DG35" s="25">
        <v>5.2000000000000005E-2</v>
      </c>
      <c r="DH35" s="25">
        <v>1.9E-2</v>
      </c>
      <c r="DI35" s="25">
        <v>0.01</v>
      </c>
      <c r="DJ35" s="25">
        <v>1.7000000000000001E-2</v>
      </c>
      <c r="DK35" s="25">
        <v>7.4999999999999997E-2</v>
      </c>
      <c r="DL35" s="25">
        <v>0.14499999999999999</v>
      </c>
      <c r="DM35" s="25">
        <v>0.17200000000000001</v>
      </c>
      <c r="DN35" s="25">
        <v>0.23300000000000001</v>
      </c>
      <c r="DO35" s="25">
        <v>0.30099999999999999</v>
      </c>
      <c r="DP35" s="25">
        <v>0.19900000000000001</v>
      </c>
      <c r="DQ35" s="25">
        <v>0.20600000000000002</v>
      </c>
      <c r="DR35" s="25">
        <v>9.9000000000000005E-2</v>
      </c>
      <c r="DS35" s="25">
        <v>6.5000000000000002E-2</v>
      </c>
      <c r="DT35" s="25">
        <v>3.2000000000000001E-2</v>
      </c>
      <c r="DU35" s="25">
        <v>8.7000000000000008E-2</v>
      </c>
      <c r="DV35" s="25">
        <v>9.0999999999999998E-2</v>
      </c>
      <c r="DW35" s="25">
        <v>0.11800000000000001</v>
      </c>
      <c r="DX35" s="25">
        <v>0.29899999999999999</v>
      </c>
      <c r="DY35" s="25">
        <v>0.35899999999999999</v>
      </c>
      <c r="DZ35" s="25">
        <v>0.27400000000000002</v>
      </c>
      <c r="EA35" s="25">
        <v>0.38800000000000001</v>
      </c>
      <c r="EB35" s="25">
        <v>0.44400000000000001</v>
      </c>
      <c r="EC35" s="25">
        <v>0.14699999999999999</v>
      </c>
      <c r="ED35" s="25">
        <v>0.187</v>
      </c>
      <c r="EE35" s="25">
        <v>0.23699999999999999</v>
      </c>
      <c r="EF35" s="25">
        <v>0.13400000000000001</v>
      </c>
      <c r="EG35" s="25">
        <v>0.17799999999999999</v>
      </c>
      <c r="EH35" s="25">
        <v>0.28999999999999998</v>
      </c>
      <c r="EI35" s="25">
        <v>0.53400000000000003</v>
      </c>
      <c r="EJ35" s="25">
        <v>0.46300000000000002</v>
      </c>
      <c r="EK35" s="25">
        <v>1.2869999999999999</v>
      </c>
      <c r="EL35" s="25">
        <v>1.0029999999999999</v>
      </c>
      <c r="EM35" s="25">
        <v>1.4510000000000001</v>
      </c>
      <c r="EN35" s="25">
        <v>0.57299999999999995</v>
      </c>
      <c r="EO35" s="25">
        <v>0.39600000000000002</v>
      </c>
      <c r="EP35" s="25">
        <v>0.22900000000000001</v>
      </c>
      <c r="EQ35" s="25">
        <v>1.2310000000000001</v>
      </c>
      <c r="ER35" s="25">
        <v>0.34300000000000003</v>
      </c>
      <c r="ES35" s="25">
        <v>0.29799999999999999</v>
      </c>
      <c r="ET35" s="25">
        <v>0.27900000000000003</v>
      </c>
      <c r="EU35" s="25">
        <v>0.35699999999999998</v>
      </c>
      <c r="EV35" s="25">
        <v>4.2000000000000003E-2</v>
      </c>
      <c r="EW35" s="25">
        <v>0.377</v>
      </c>
      <c r="EX35" s="25">
        <v>1.22</v>
      </c>
      <c r="EY35" s="25">
        <v>2.0579999999999998</v>
      </c>
      <c r="EZ35" s="25">
        <v>0.61699999999999999</v>
      </c>
      <c r="FA35" s="25">
        <v>0.40400000000000003</v>
      </c>
      <c r="FB35" s="25">
        <v>0.61399999999999999</v>
      </c>
      <c r="FC35" s="25">
        <v>0.70599999999999996</v>
      </c>
      <c r="FD35" s="25">
        <v>0.44500000000000001</v>
      </c>
      <c r="FE35" s="25">
        <v>0.45500000000000002</v>
      </c>
      <c r="FF35" s="25">
        <v>0.41299999999999998</v>
      </c>
      <c r="FG35" s="25">
        <v>0.55600000000000005</v>
      </c>
      <c r="FH35" s="25">
        <v>0.71099999999999997</v>
      </c>
      <c r="FI35" s="25">
        <v>0.50700000000000001</v>
      </c>
      <c r="FJ35" s="25">
        <v>1.399</v>
      </c>
      <c r="FK35" s="25">
        <v>1.087</v>
      </c>
      <c r="FL35" s="25">
        <v>0.67300000000000004</v>
      </c>
      <c r="FM35" s="25">
        <v>0.57699999999999996</v>
      </c>
      <c r="FN35" s="25">
        <v>0.649868</v>
      </c>
      <c r="FO35" s="25">
        <v>0.41599999999999998</v>
      </c>
      <c r="FP35" s="25">
        <v>0.57399999999999995</v>
      </c>
      <c r="FQ35" s="25">
        <v>0.39200000000000002</v>
      </c>
      <c r="FR35" s="25">
        <v>0.64400000000000002</v>
      </c>
      <c r="FS35" s="25">
        <v>1.2989999999999999</v>
      </c>
      <c r="FT35" s="25">
        <v>1.5349999999999999</v>
      </c>
      <c r="FU35" s="25">
        <v>1.847</v>
      </c>
      <c r="FV35" s="25">
        <v>1.2030000000000001</v>
      </c>
      <c r="FW35" s="25">
        <v>0.80600000000000005</v>
      </c>
      <c r="FX35" s="25">
        <v>0.45200000000000001</v>
      </c>
      <c r="FY35" s="25">
        <v>0.316</v>
      </c>
      <c r="FZ35" s="25">
        <v>0.623</v>
      </c>
      <c r="GA35" s="25">
        <v>0.39100000000000001</v>
      </c>
      <c r="GB35" s="25">
        <v>0.159</v>
      </c>
      <c r="GC35" s="25">
        <v>0.41199999999999998</v>
      </c>
      <c r="GD35" s="25">
        <v>0.998</v>
      </c>
      <c r="GE35" s="25">
        <v>1.379</v>
      </c>
      <c r="GF35" s="25">
        <v>1.4430000000000001</v>
      </c>
      <c r="GG35" s="25">
        <v>2.403</v>
      </c>
      <c r="GH35" s="25">
        <v>2.5350000000000001</v>
      </c>
      <c r="GI35" s="25">
        <v>1.772</v>
      </c>
      <c r="GJ35" s="25">
        <v>1.4530000000000001</v>
      </c>
      <c r="GK35" s="25">
        <v>1.7070000000000001</v>
      </c>
      <c r="GL35" s="25">
        <v>0.73899999999999999</v>
      </c>
      <c r="GM35" s="25">
        <v>0.53500000000000003</v>
      </c>
      <c r="GN35" s="25">
        <v>0.48799999999999999</v>
      </c>
      <c r="GO35" s="25">
        <v>0.56499999999999995</v>
      </c>
      <c r="GP35" s="25">
        <v>0.81399999999999995</v>
      </c>
      <c r="GQ35" s="25">
        <v>1.554</v>
      </c>
      <c r="GR35" s="25">
        <v>1.3180000000000001</v>
      </c>
      <c r="GS35" s="25">
        <v>3.8319999999999999</v>
      </c>
      <c r="GT35" s="25">
        <v>1.784</v>
      </c>
      <c r="GU35" s="25">
        <v>2.5270000000000001</v>
      </c>
      <c r="GV35" s="25">
        <v>1.58</v>
      </c>
      <c r="GW35" s="25">
        <v>1.542</v>
      </c>
      <c r="GX35" s="25">
        <v>3.6440000000000001</v>
      </c>
      <c r="GY35" s="25">
        <v>1.25</v>
      </c>
      <c r="GZ35" s="25">
        <v>0.34499999999999997</v>
      </c>
      <c r="HA35" s="25">
        <v>1.0649999999999999</v>
      </c>
      <c r="HB35" s="25">
        <v>0.85399999999999998</v>
      </c>
      <c r="HC35" s="25">
        <v>2.1019999999999999</v>
      </c>
      <c r="HD35" s="25">
        <v>1.3979999999999999</v>
      </c>
      <c r="HE35" s="25">
        <v>2.4319999999999999</v>
      </c>
      <c r="HF35" s="25">
        <v>2.1120000000000001</v>
      </c>
      <c r="HG35" s="25">
        <v>5.4039999999999999</v>
      </c>
      <c r="HH35" s="25">
        <v>1.863</v>
      </c>
      <c r="HI35" s="25">
        <v>2.0670000000000002</v>
      </c>
      <c r="HJ35" s="25">
        <v>0.79400000000000004</v>
      </c>
      <c r="HK35" s="25">
        <v>0.64600000000000002</v>
      </c>
      <c r="HL35" s="25">
        <v>0.879</v>
      </c>
      <c r="HM35" s="25">
        <v>0.92900000000000005</v>
      </c>
      <c r="HN35" s="25">
        <v>1.903</v>
      </c>
      <c r="HO35" s="25">
        <v>4.444</v>
      </c>
      <c r="HP35" s="25">
        <v>3.802</v>
      </c>
      <c r="HQ35" s="25">
        <v>4.8600000000000003</v>
      </c>
      <c r="HR35" s="25">
        <v>2.762</v>
      </c>
      <c r="HS35" s="25">
        <v>3.9409999999999998</v>
      </c>
      <c r="HT35" s="25">
        <v>2.9020000000000001</v>
      </c>
      <c r="HU35" s="25">
        <v>5.5519999999999996</v>
      </c>
      <c r="HV35" s="25">
        <v>2.7989999999999999</v>
      </c>
      <c r="HW35" s="25">
        <v>2.633</v>
      </c>
      <c r="HX35" s="25">
        <v>1.389</v>
      </c>
      <c r="HY35" s="25">
        <v>0.83699999999999997</v>
      </c>
      <c r="HZ35" s="25">
        <v>1.623</v>
      </c>
      <c r="IA35" s="25">
        <v>1.3280000000000001</v>
      </c>
      <c r="IB35" s="25">
        <v>2.7440000000000002</v>
      </c>
      <c r="IC35" s="25">
        <v>7.3520565599999896</v>
      </c>
      <c r="ID35" s="25">
        <v>4.9712551999999999</v>
      </c>
      <c r="IE35" s="25">
        <v>5.7055773700000003</v>
      </c>
      <c r="IF35" s="25">
        <v>3.7110443700000002</v>
      </c>
      <c r="IG35" s="25">
        <v>2.6978439299999999</v>
      </c>
      <c r="IH35" s="25">
        <v>3.2022402799999998</v>
      </c>
      <c r="II35" s="25">
        <v>2.1487408000000001</v>
      </c>
      <c r="IJ35" s="25">
        <v>1.11409095</v>
      </c>
      <c r="IK35" s="25">
        <v>1.97373431</v>
      </c>
      <c r="IL35" s="25">
        <v>3.0254504799999999</v>
      </c>
      <c r="IM35" s="25">
        <v>4.1995107799999998</v>
      </c>
      <c r="IN35" s="25">
        <v>4.0351483400000001</v>
      </c>
      <c r="IO35" s="25">
        <v>3.8060521600000001</v>
      </c>
      <c r="IP35" s="25">
        <v>4.1450114500000002</v>
      </c>
      <c r="IQ35" s="25">
        <v>4.5183332099999998</v>
      </c>
      <c r="IR35" s="25">
        <v>3.10917405</v>
      </c>
      <c r="IS35" s="25">
        <v>2.9538690299999999</v>
      </c>
      <c r="IT35" s="25">
        <v>2.0073396899999998</v>
      </c>
      <c r="IU35" s="25">
        <v>1.08162471</v>
      </c>
      <c r="IV35" s="25">
        <v>2.22479264</v>
      </c>
      <c r="IW35" s="25">
        <v>1.0343163399999999</v>
      </c>
      <c r="IX35" s="25">
        <v>3.01481507</v>
      </c>
      <c r="IY35" s="25">
        <v>4.01172532</v>
      </c>
      <c r="IZ35" s="25">
        <v>6.6693943799999902</v>
      </c>
      <c r="JA35" s="25">
        <v>6.83713905000001</v>
      </c>
      <c r="JB35" s="25">
        <v>5.4878665099999999</v>
      </c>
      <c r="JC35" s="25">
        <v>4.0738806800000003</v>
      </c>
      <c r="JD35" s="25">
        <v>4.9738024100000002</v>
      </c>
      <c r="JE35" s="25">
        <v>3.2585745799999999</v>
      </c>
      <c r="JF35" s="25">
        <v>6.0454225599999996</v>
      </c>
      <c r="JG35" s="25">
        <v>1.9116179</v>
      </c>
      <c r="JH35" s="25">
        <v>2.61191123</v>
      </c>
      <c r="JI35" s="25">
        <v>2.5975041700000001</v>
      </c>
      <c r="JJ35" s="25">
        <v>2.6289023199999999</v>
      </c>
      <c r="JK35" s="25">
        <v>4.0880469100000001</v>
      </c>
      <c r="JL35" s="25">
        <v>10.31815327</v>
      </c>
      <c r="JM35" s="25">
        <v>7.6104632130000001</v>
      </c>
      <c r="JN35" s="25">
        <v>8.9922017960000105</v>
      </c>
      <c r="JO35" s="25">
        <v>6.7002278930000001</v>
      </c>
      <c r="JP35" s="25">
        <v>4.4345689110000004</v>
      </c>
      <c r="JQ35" s="25">
        <v>4.9578259120000103</v>
      </c>
      <c r="JR35" s="25">
        <v>3.3794773419999999</v>
      </c>
      <c r="JS35" s="25">
        <v>4.2154928161976004</v>
      </c>
      <c r="JT35" s="25">
        <v>1.3710927787898599</v>
      </c>
      <c r="JU35" s="25">
        <v>2.7795318127559598</v>
      </c>
      <c r="JV35" s="25">
        <v>3.7363780090000001</v>
      </c>
      <c r="JW35" s="25">
        <v>6.563305669</v>
      </c>
      <c r="JX35" s="25">
        <v>4.6885815700000002</v>
      </c>
      <c r="JY35" s="25">
        <v>6.6096562329999999</v>
      </c>
      <c r="JZ35" s="25">
        <v>5.1751755800000003</v>
      </c>
      <c r="KA35" s="25">
        <v>6.1063742090000099</v>
      </c>
      <c r="KB35" s="25">
        <v>4.2382745159999997</v>
      </c>
      <c r="KC35" s="25">
        <v>5.1631827039999996</v>
      </c>
      <c r="KD35" s="25">
        <v>4.2767299200000002</v>
      </c>
      <c r="KE35" s="25">
        <v>5.8867017520000102</v>
      </c>
      <c r="KF35" s="25">
        <v>3.6410352960000001</v>
      </c>
      <c r="KG35" s="25">
        <v>4.1172583100000004</v>
      </c>
      <c r="KH35" s="25">
        <v>2.1201209759999999</v>
      </c>
      <c r="KI35" s="25">
        <v>3.6928038477767</v>
      </c>
      <c r="KJ35" s="25">
        <v>4.6411857840000001</v>
      </c>
      <c r="KK35" s="25">
        <v>8.8077636229999996</v>
      </c>
      <c r="KL35" s="25">
        <v>8.0208517050000001</v>
      </c>
      <c r="KM35" s="25">
        <v>12.825313970128599</v>
      </c>
      <c r="KN35" s="25">
        <v>9.7284289329999893</v>
      </c>
      <c r="KO35" s="25">
        <v>4.0795235423008904</v>
      </c>
      <c r="KP35" s="25">
        <v>3.0255546510000002</v>
      </c>
      <c r="KQ35" s="25">
        <v>3.281802441</v>
      </c>
      <c r="KR35" s="25">
        <v>2.2876594809999999</v>
      </c>
      <c r="KS35" s="25">
        <v>1.8810888809999999</v>
      </c>
      <c r="KT35" s="25">
        <v>3.924238195</v>
      </c>
      <c r="KU35" s="25">
        <v>6.233675378</v>
      </c>
      <c r="KV35" s="25">
        <v>10.899866034</v>
      </c>
      <c r="KW35" s="25">
        <v>6.8667424920000002</v>
      </c>
      <c r="KX35" s="25">
        <v>6.82123071799999</v>
      </c>
      <c r="KY35" s="25">
        <v>5.0117597619999996</v>
      </c>
      <c r="KZ35" s="25">
        <v>3.7218854559999999</v>
      </c>
      <c r="LA35" s="25">
        <v>4.0505851110000002</v>
      </c>
      <c r="LB35" s="25">
        <v>3.9244494849999998</v>
      </c>
      <c r="LC35" s="25">
        <v>5.6858721277133997</v>
      </c>
      <c r="LD35" s="25">
        <v>2.5344414442835701</v>
      </c>
      <c r="LE35" s="25">
        <v>2.2634382929096701</v>
      </c>
      <c r="LF35" s="25">
        <v>4.3104442531542801</v>
      </c>
      <c r="LG35" s="25">
        <v>4.0482900918128903</v>
      </c>
      <c r="LH35" s="25">
        <v>4.9763924431478097</v>
      </c>
      <c r="LI35" s="25">
        <v>6.7070684702227696</v>
      </c>
      <c r="LJ35" s="25">
        <v>7.7288377121523499</v>
      </c>
      <c r="LK35" s="25">
        <v>7.0402786826989701</v>
      </c>
      <c r="LL35" s="25">
        <v>6.3549471352855802</v>
      </c>
      <c r="LM35" s="25">
        <v>4.36272643809298</v>
      </c>
      <c r="LN35" s="25">
        <v>2.8915093683853201</v>
      </c>
      <c r="LO35" s="25">
        <v>3.2382682300000001</v>
      </c>
      <c r="LP35" s="25">
        <v>2.32856598</v>
      </c>
      <c r="LQ35" s="25">
        <v>4.1169477600000004</v>
      </c>
      <c r="LR35" s="25">
        <v>5.97618782999999</v>
      </c>
      <c r="LS35" s="25">
        <v>6.44170862</v>
      </c>
      <c r="LT35" s="25">
        <v>7.4752230799999904</v>
      </c>
      <c r="LU35" s="25">
        <v>8.7959350299999794</v>
      </c>
      <c r="LV35" s="25">
        <v>8.1770521600000095</v>
      </c>
      <c r="LW35" s="25">
        <v>8.3528714300000093</v>
      </c>
      <c r="LX35" s="25">
        <v>6.5137476350302599</v>
      </c>
      <c r="LY35" s="25">
        <v>8.2052951931310201</v>
      </c>
      <c r="LZ35" s="25">
        <v>3.92449694</v>
      </c>
      <c r="MA35" s="25">
        <v>5.1480659400000004</v>
      </c>
      <c r="MB35" s="25">
        <v>2.47603259</v>
      </c>
      <c r="MC35" s="25">
        <v>2.7587911900000002</v>
      </c>
      <c r="MD35" s="25">
        <v>5.4950941999999996</v>
      </c>
      <c r="ME35" s="25">
        <v>8.6044217500000002</v>
      </c>
      <c r="MF35" s="25">
        <v>9.0974728999999996</v>
      </c>
      <c r="MG35" s="25">
        <v>13.84115965</v>
      </c>
      <c r="MH35" s="25">
        <v>10.39978625</v>
      </c>
      <c r="MI35" s="25">
        <v>14.341039293874699</v>
      </c>
      <c r="MJ35" s="25">
        <v>6.1512468921088299</v>
      </c>
      <c r="MK35" s="25">
        <v>6.4674923400000104</v>
      </c>
      <c r="ML35" s="25">
        <v>4.9457622800000003</v>
      </c>
      <c r="MM35" s="25">
        <v>5.6136305799999997</v>
      </c>
      <c r="MN35" s="25">
        <v>4.0033308795662599</v>
      </c>
      <c r="MO35" s="25">
        <v>7.04871392</v>
      </c>
      <c r="MP35" s="25">
        <v>7.6515756200000098</v>
      </c>
      <c r="MQ35" s="25">
        <v>7.6602906900000001</v>
      </c>
      <c r="MR35" s="25">
        <v>10.94680563</v>
      </c>
      <c r="MS35" s="25">
        <v>10.090938339999999</v>
      </c>
      <c r="MT35" s="25">
        <v>12.47254657</v>
      </c>
      <c r="MU35" s="25">
        <v>13.266436130000001</v>
      </c>
      <c r="MV35" s="25">
        <v>10.33870186</v>
      </c>
      <c r="MW35" s="25">
        <v>7.3809644257812499</v>
      </c>
      <c r="MX35" s="25">
        <v>8.8831489822869099</v>
      </c>
      <c r="MY35" s="25">
        <v>7.9250823466258904</v>
      </c>
      <c r="MZ35" s="25">
        <v>7.7037523203479799</v>
      </c>
      <c r="NA35" s="25">
        <v>4.7460750955043398</v>
      </c>
      <c r="NB35" s="25">
        <v>6.1554093637695004</v>
      </c>
      <c r="NC35" s="25">
        <v>7.7204802957804901</v>
      </c>
      <c r="ND35" s="25">
        <v>9.1251401675216393</v>
      </c>
      <c r="NE35" s="25">
        <v>7.4920415753039897</v>
      </c>
      <c r="NF35" s="25">
        <v>12.072564835613599</v>
      </c>
      <c r="NG35" s="25">
        <v>9.1255219399999898</v>
      </c>
      <c r="NH35" s="25">
        <v>10.012546656271899</v>
      </c>
      <c r="NI35" s="25">
        <v>6.00720346476544</v>
      </c>
      <c r="NJ35" s="25">
        <v>9.5208009199647403</v>
      </c>
      <c r="NK35" s="25">
        <v>3.7621067448419701</v>
      </c>
      <c r="NL35" s="25">
        <v>3.7386466400046201</v>
      </c>
      <c r="NM35" s="25">
        <v>2.97858982173021</v>
      </c>
      <c r="NN35" s="25">
        <v>7.0896948232721</v>
      </c>
      <c r="NO35" s="25">
        <v>5.0990647000738001</v>
      </c>
      <c r="NP35" s="25">
        <v>5.0111190126067102</v>
      </c>
      <c r="NQ35" s="25">
        <v>8.5694429799999998</v>
      </c>
      <c r="NR35" s="25">
        <v>12.414531849999999</v>
      </c>
      <c r="NS35" s="25">
        <v>12.272849069999999</v>
      </c>
      <c r="NT35" s="25">
        <v>11.51171055</v>
      </c>
      <c r="NU35" s="25">
        <v>11.228158759999999</v>
      </c>
      <c r="NV35" s="25">
        <v>9.4426284600000194</v>
      </c>
      <c r="NW35" s="25">
        <v>10.50468057</v>
      </c>
      <c r="NX35" s="25">
        <v>10.64387426</v>
      </c>
      <c r="NY35" s="25">
        <v>6.2160005799999896</v>
      </c>
      <c r="NZ35" s="25">
        <v>11.995476010000001</v>
      </c>
      <c r="OA35" s="25">
        <v>15.5142521</v>
      </c>
      <c r="OB35" s="25">
        <v>20.395082840000001</v>
      </c>
      <c r="OC35" s="25">
        <v>23.497774910253</v>
      </c>
      <c r="OD35" s="25">
        <v>25.981253338665638</v>
      </c>
      <c r="OE35" s="25">
        <v>39.265054433274599</v>
      </c>
      <c r="OF35" s="25">
        <v>45.472093946712697</v>
      </c>
      <c r="OG35" s="25">
        <v>22.135527875289299</v>
      </c>
      <c r="OH35" s="25">
        <v>31.769578015131401</v>
      </c>
      <c r="OI35" s="25">
        <v>28.1775649256275</v>
      </c>
      <c r="OJ35" s="25">
        <v>12.7047296222573</v>
      </c>
      <c r="OK35" s="25">
        <v>19.844229261101098</v>
      </c>
      <c r="OL35" s="25">
        <v>22.547580748011502</v>
      </c>
      <c r="OM35" s="25">
        <v>35.950199994580302</v>
      </c>
      <c r="ON35" s="25">
        <v>44.271553525842101</v>
      </c>
      <c r="OO35" s="25">
        <v>67.358836091241599</v>
      </c>
      <c r="OP35" s="25">
        <v>69.778335729443555</v>
      </c>
      <c r="OQ35" s="25">
        <v>67.418695560493845</v>
      </c>
      <c r="OR35" s="25">
        <v>105.58413458513104</v>
      </c>
      <c r="OS35" s="25">
        <v>108.58232953644027</v>
      </c>
      <c r="OT35" s="25">
        <v>39.289849518295988</v>
      </c>
      <c r="OU35" s="25">
        <v>27.339268889170459</v>
      </c>
      <c r="OV35" s="25">
        <v>18.250681749395103</v>
      </c>
      <c r="OW35" s="25">
        <v>17.013832276459098</v>
      </c>
      <c r="OX35" s="25">
        <v>26.14965977781754</v>
      </c>
      <c r="OY35" s="25">
        <v>32.564312804090221</v>
      </c>
      <c r="OZ35" s="25">
        <v>55.178767679178293</v>
      </c>
      <c r="PA35" s="25">
        <v>45.978379681398295</v>
      </c>
      <c r="PB35" s="25">
        <v>39.080151369592947</v>
      </c>
      <c r="PC35" s="25">
        <v>32.053819103187848</v>
      </c>
      <c r="PD35" s="25">
        <v>22.861841183019258</v>
      </c>
      <c r="PE35" s="25">
        <v>21.368098589999988</v>
      </c>
      <c r="PF35" s="25">
        <v>26.225640937081735</v>
      </c>
      <c r="PG35" s="25">
        <v>29.925148889327634</v>
      </c>
      <c r="PH35" s="25">
        <v>24.964871755017906</v>
      </c>
    </row>
    <row r="36" spans="1:424" x14ac:dyDescent="0.3">
      <c r="A36" s="11" t="s">
        <v>26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5">
        <v>0.23200000000000001</v>
      </c>
      <c r="GQ36" s="25">
        <v>9.4E-2</v>
      </c>
      <c r="GR36" s="25">
        <v>4.2000000000000003E-2</v>
      </c>
      <c r="GS36" s="25">
        <v>7.1999999999999995E-2</v>
      </c>
      <c r="GT36" s="25">
        <v>8.5000000000000006E-2</v>
      </c>
      <c r="GU36" s="25">
        <v>8.2000000000000003E-2</v>
      </c>
      <c r="GV36" s="25">
        <v>0</v>
      </c>
      <c r="GW36" s="25">
        <v>0</v>
      </c>
      <c r="GX36" s="25">
        <v>1E-3</v>
      </c>
      <c r="GY36" s="25">
        <v>0</v>
      </c>
      <c r="GZ36" s="25">
        <v>4.2000000000000003E-2</v>
      </c>
      <c r="HA36" s="25">
        <v>0</v>
      </c>
      <c r="HB36" s="25">
        <v>0</v>
      </c>
      <c r="HC36" s="25">
        <v>0</v>
      </c>
      <c r="HD36" s="25">
        <v>0</v>
      </c>
      <c r="HE36" s="25">
        <v>0</v>
      </c>
      <c r="HF36" s="25">
        <v>0.41299999999999998</v>
      </c>
      <c r="HG36" s="25">
        <v>0.114</v>
      </c>
      <c r="HH36" s="25">
        <v>0.61099999999999999</v>
      </c>
      <c r="HI36" s="25">
        <v>0.438</v>
      </c>
      <c r="HJ36" s="25">
        <v>0.115</v>
      </c>
      <c r="HK36" s="25">
        <v>0</v>
      </c>
      <c r="HL36" s="25">
        <v>0</v>
      </c>
      <c r="HM36" s="25">
        <v>0</v>
      </c>
      <c r="HN36" s="25">
        <v>0</v>
      </c>
      <c r="HO36" s="25">
        <v>0</v>
      </c>
      <c r="HP36" s="25">
        <v>4.4999999999999998E-2</v>
      </c>
      <c r="HQ36" s="25">
        <v>5.5E-2</v>
      </c>
      <c r="HR36" s="25">
        <v>1.17</v>
      </c>
      <c r="HS36" s="25">
        <v>2.2290000000000001</v>
      </c>
      <c r="HT36" s="25">
        <v>1.7170000000000001</v>
      </c>
      <c r="HU36" s="25">
        <v>1.22</v>
      </c>
      <c r="HV36" s="25">
        <v>0</v>
      </c>
      <c r="HW36" s="25">
        <v>0</v>
      </c>
      <c r="HX36" s="25">
        <v>0</v>
      </c>
      <c r="HY36" s="25">
        <v>0</v>
      </c>
      <c r="HZ36" s="25">
        <v>0</v>
      </c>
      <c r="IA36" s="25">
        <v>0.13</v>
      </c>
      <c r="IB36" s="25">
        <v>1.417</v>
      </c>
      <c r="IC36" s="25">
        <v>1.0401659299999999</v>
      </c>
      <c r="ID36" s="25">
        <v>1.53344612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1.3140000000000001E-2</v>
      </c>
      <c r="IM36" s="25">
        <v>0</v>
      </c>
      <c r="IN36" s="25">
        <v>0</v>
      </c>
      <c r="IO36" s="25">
        <v>0</v>
      </c>
      <c r="IP36" s="25">
        <v>0</v>
      </c>
      <c r="IQ36" s="25">
        <v>0.20806374</v>
      </c>
      <c r="IR36" s="25">
        <v>0</v>
      </c>
      <c r="IS36" s="25">
        <v>3.3701969999999998E-2</v>
      </c>
      <c r="IT36" s="25">
        <v>4.6040690000000002E-2</v>
      </c>
      <c r="IU36" s="25">
        <v>2.58318E-3</v>
      </c>
      <c r="IV36" s="25">
        <v>1E-4</v>
      </c>
      <c r="IW36" s="25">
        <v>1E-4</v>
      </c>
      <c r="IX36" s="25">
        <v>0</v>
      </c>
      <c r="IY36" s="25">
        <v>1.173E-5</v>
      </c>
      <c r="IZ36" s="25">
        <v>0</v>
      </c>
      <c r="JA36" s="25">
        <v>0</v>
      </c>
      <c r="JB36" s="25">
        <v>1E-4</v>
      </c>
      <c r="JC36" s="25">
        <v>0</v>
      </c>
      <c r="JD36" s="25">
        <v>4.0853559999999997E-2</v>
      </c>
      <c r="JE36" s="25">
        <v>8.8497229999999996E-2</v>
      </c>
      <c r="JF36" s="25">
        <v>4.593647E-2</v>
      </c>
      <c r="JG36" s="25">
        <v>4.5901999999999998E-2</v>
      </c>
      <c r="JH36" s="25">
        <v>0</v>
      </c>
      <c r="JI36" s="25">
        <v>0</v>
      </c>
      <c r="JJ36" s="25">
        <v>0</v>
      </c>
      <c r="JK36" s="25">
        <v>2.0375999999999999E-4</v>
      </c>
      <c r="JL36" s="25">
        <v>0</v>
      </c>
      <c r="JM36" s="25">
        <v>0</v>
      </c>
      <c r="JN36" s="25">
        <v>0</v>
      </c>
      <c r="JO36" s="25">
        <v>0</v>
      </c>
      <c r="JP36" s="25">
        <v>0</v>
      </c>
      <c r="JQ36" s="25">
        <v>0</v>
      </c>
      <c r="JR36" s="25">
        <v>0</v>
      </c>
      <c r="JS36" s="25">
        <v>0</v>
      </c>
      <c r="JT36" s="25">
        <v>0</v>
      </c>
      <c r="JU36" s="25">
        <v>0</v>
      </c>
      <c r="JV36" s="25">
        <v>0</v>
      </c>
      <c r="JW36" s="25">
        <v>0</v>
      </c>
      <c r="JX36" s="25">
        <v>0</v>
      </c>
      <c r="JY36" s="25">
        <v>0</v>
      </c>
      <c r="JZ36" s="25">
        <v>0</v>
      </c>
      <c r="KA36" s="25">
        <v>0</v>
      </c>
      <c r="KB36" s="25">
        <v>0</v>
      </c>
      <c r="KC36" s="25">
        <v>0</v>
      </c>
      <c r="KD36" s="25">
        <v>0</v>
      </c>
      <c r="KE36" s="25">
        <v>0</v>
      </c>
      <c r="KF36" s="25">
        <v>0</v>
      </c>
      <c r="KG36" s="25">
        <v>0</v>
      </c>
      <c r="KH36" s="25">
        <v>0</v>
      </c>
      <c r="KI36" s="25">
        <v>0</v>
      </c>
      <c r="KJ36" s="25">
        <v>0</v>
      </c>
      <c r="KK36" s="25">
        <v>0</v>
      </c>
      <c r="KL36" s="25">
        <v>0</v>
      </c>
      <c r="KM36" s="25">
        <v>1.9798E-4</v>
      </c>
      <c r="KN36" s="25">
        <v>0</v>
      </c>
      <c r="KO36" s="25">
        <v>0</v>
      </c>
      <c r="KP36" s="25">
        <v>0</v>
      </c>
      <c r="KQ36" s="25">
        <v>0</v>
      </c>
      <c r="KR36" s="25">
        <v>0</v>
      </c>
      <c r="KS36" s="25">
        <v>0</v>
      </c>
      <c r="KT36" s="25">
        <v>0</v>
      </c>
      <c r="KU36" s="25">
        <v>0</v>
      </c>
      <c r="KV36" s="25">
        <v>0</v>
      </c>
      <c r="KW36" s="25">
        <v>0</v>
      </c>
      <c r="KX36" s="25">
        <v>0</v>
      </c>
      <c r="KY36" s="25">
        <v>0</v>
      </c>
      <c r="KZ36" s="25">
        <v>0</v>
      </c>
      <c r="LA36" s="25">
        <v>0</v>
      </c>
      <c r="LB36" s="25">
        <v>0</v>
      </c>
      <c r="LC36" s="25">
        <v>0</v>
      </c>
      <c r="LD36" s="25">
        <v>0</v>
      </c>
      <c r="LE36" s="25">
        <v>0</v>
      </c>
      <c r="LF36" s="25">
        <v>0</v>
      </c>
      <c r="LG36" s="25">
        <v>0</v>
      </c>
      <c r="LH36" s="25">
        <v>0</v>
      </c>
      <c r="LI36" s="25">
        <v>0</v>
      </c>
      <c r="LJ36" s="25">
        <v>0</v>
      </c>
      <c r="LK36" s="25">
        <v>0</v>
      </c>
      <c r="LL36" s="25">
        <v>0</v>
      </c>
      <c r="LM36" s="25">
        <v>0</v>
      </c>
      <c r="LN36" s="25">
        <v>0</v>
      </c>
      <c r="LO36" s="25">
        <v>0</v>
      </c>
      <c r="LP36" s="25">
        <v>0</v>
      </c>
      <c r="LQ36" s="25">
        <v>0</v>
      </c>
      <c r="LR36" s="25">
        <v>0</v>
      </c>
      <c r="LS36" s="25">
        <v>0</v>
      </c>
      <c r="LT36" s="25">
        <v>0</v>
      </c>
      <c r="LU36" s="25">
        <v>0</v>
      </c>
      <c r="LV36" s="25">
        <v>0</v>
      </c>
      <c r="LW36" s="25">
        <v>0</v>
      </c>
      <c r="LX36" s="25">
        <v>0</v>
      </c>
      <c r="LY36" s="25">
        <v>0</v>
      </c>
      <c r="LZ36" s="25">
        <v>0</v>
      </c>
      <c r="MA36" s="25">
        <v>0</v>
      </c>
      <c r="MB36" s="25">
        <v>0</v>
      </c>
      <c r="MC36" s="25">
        <v>0</v>
      </c>
      <c r="MD36" s="25">
        <v>0</v>
      </c>
      <c r="ME36" s="25">
        <v>0</v>
      </c>
      <c r="MF36" s="25">
        <v>0</v>
      </c>
      <c r="MG36" s="25">
        <v>0</v>
      </c>
      <c r="MH36" s="25">
        <v>0</v>
      </c>
      <c r="MI36" s="25">
        <v>0</v>
      </c>
      <c r="MJ36" s="25">
        <v>0</v>
      </c>
      <c r="MK36" s="25">
        <v>0</v>
      </c>
      <c r="ML36" s="25">
        <v>0</v>
      </c>
      <c r="MM36" s="25">
        <v>0</v>
      </c>
      <c r="MN36" s="25">
        <v>0</v>
      </c>
      <c r="MO36" s="25">
        <v>0</v>
      </c>
      <c r="MP36" s="25">
        <v>0</v>
      </c>
      <c r="MQ36" s="25">
        <v>0</v>
      </c>
      <c r="MR36" s="25">
        <v>0</v>
      </c>
      <c r="MS36" s="25">
        <v>0</v>
      </c>
      <c r="MT36" s="25">
        <v>0</v>
      </c>
      <c r="MU36" s="25">
        <v>0</v>
      </c>
      <c r="MV36" s="25">
        <v>0</v>
      </c>
      <c r="MW36" s="25">
        <v>0</v>
      </c>
      <c r="MX36" s="25">
        <v>0</v>
      </c>
      <c r="MY36" s="25">
        <v>0</v>
      </c>
      <c r="MZ36" s="25">
        <v>0</v>
      </c>
      <c r="NA36" s="25">
        <v>0</v>
      </c>
      <c r="NB36" s="25">
        <v>0</v>
      </c>
      <c r="NC36" s="25">
        <v>0</v>
      </c>
      <c r="ND36" s="25">
        <v>0</v>
      </c>
      <c r="NE36" s="25">
        <v>0</v>
      </c>
      <c r="NF36" s="25">
        <v>0</v>
      </c>
      <c r="NG36" s="25">
        <v>0</v>
      </c>
      <c r="NH36" s="25">
        <v>0</v>
      </c>
      <c r="NI36" s="25">
        <v>0</v>
      </c>
      <c r="NJ36" s="25">
        <v>0</v>
      </c>
      <c r="NK36" s="25">
        <v>0</v>
      </c>
      <c r="NL36" s="25">
        <v>0</v>
      </c>
      <c r="NM36" s="25">
        <v>0</v>
      </c>
      <c r="NN36" s="25">
        <v>0</v>
      </c>
      <c r="NO36" s="25">
        <v>0</v>
      </c>
      <c r="NP36" s="25">
        <v>0.87512917831752002</v>
      </c>
      <c r="NQ36" s="25">
        <v>0</v>
      </c>
      <c r="NR36" s="25">
        <v>0</v>
      </c>
      <c r="NS36" s="25">
        <v>0</v>
      </c>
      <c r="NT36" s="25">
        <v>0.39210969000000001</v>
      </c>
      <c r="NU36" s="25">
        <v>0</v>
      </c>
      <c r="NV36" s="25">
        <v>0</v>
      </c>
      <c r="NW36" s="25">
        <v>0</v>
      </c>
      <c r="NX36" s="25">
        <v>0</v>
      </c>
      <c r="NY36" s="25">
        <v>0</v>
      </c>
      <c r="NZ36" s="25">
        <v>0.16161386999999999</v>
      </c>
      <c r="OA36" s="25">
        <v>0.28625802</v>
      </c>
      <c r="OB36" s="25">
        <v>0</v>
      </c>
      <c r="OC36" s="25">
        <v>0.24498684936690901</v>
      </c>
      <c r="OD36" s="25">
        <v>0.21728222767644767</v>
      </c>
      <c r="OE36" s="25">
        <v>4.1930355987221897E-2</v>
      </c>
      <c r="OF36" s="25">
        <v>0</v>
      </c>
      <c r="OG36" s="25">
        <v>0</v>
      </c>
      <c r="OH36" s="25">
        <v>0</v>
      </c>
      <c r="OI36" s="25">
        <v>0</v>
      </c>
      <c r="OJ36" s="25">
        <v>0</v>
      </c>
      <c r="OK36" s="25">
        <v>0</v>
      </c>
      <c r="OL36" s="25">
        <v>0</v>
      </c>
      <c r="OM36" s="25">
        <v>0</v>
      </c>
      <c r="ON36" s="25">
        <v>0</v>
      </c>
      <c r="OO36" s="25">
        <v>0.17926583431926973</v>
      </c>
      <c r="OP36" s="25">
        <v>8.7547003791654116E-2</v>
      </c>
      <c r="OQ36" s="25">
        <v>0</v>
      </c>
      <c r="OR36" s="25">
        <v>0</v>
      </c>
      <c r="OS36" s="25">
        <v>0</v>
      </c>
      <c r="OT36" s="25">
        <v>0</v>
      </c>
      <c r="OU36" s="25">
        <v>0</v>
      </c>
      <c r="OV36" s="25">
        <v>0</v>
      </c>
      <c r="OW36" s="25">
        <v>0</v>
      </c>
      <c r="OX36" s="25">
        <v>0</v>
      </c>
      <c r="OY36" s="25">
        <v>0</v>
      </c>
      <c r="OZ36" s="25">
        <v>0</v>
      </c>
      <c r="PA36" s="25">
        <v>0</v>
      </c>
      <c r="PB36" s="25">
        <v>0</v>
      </c>
      <c r="PC36" s="25">
        <v>0</v>
      </c>
      <c r="PD36" s="25">
        <v>0</v>
      </c>
      <c r="PE36" s="25">
        <v>0</v>
      </c>
      <c r="PF36" s="25">
        <v>0</v>
      </c>
      <c r="PG36" s="25">
        <v>0</v>
      </c>
      <c r="PH36" s="25">
        <v>0</v>
      </c>
    </row>
    <row r="37" spans="1:424" x14ac:dyDescent="0.3">
      <c r="A37" s="11" t="s">
        <v>27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0</v>
      </c>
      <c r="GM37" s="25">
        <v>0</v>
      </c>
      <c r="GN37" s="25">
        <v>0</v>
      </c>
      <c r="GO37" s="25">
        <v>0</v>
      </c>
      <c r="GP37" s="25">
        <v>0</v>
      </c>
      <c r="GQ37" s="25">
        <v>0</v>
      </c>
      <c r="GR37" s="25">
        <v>0</v>
      </c>
      <c r="GS37" s="25">
        <v>0</v>
      </c>
      <c r="GT37" s="25">
        <v>0</v>
      </c>
      <c r="GU37" s="25">
        <v>0</v>
      </c>
      <c r="GV37" s="25">
        <v>1.522</v>
      </c>
      <c r="GW37" s="25">
        <v>0.96099999999999997</v>
      </c>
      <c r="GX37" s="25">
        <v>1.163</v>
      </c>
      <c r="GY37" s="25">
        <v>1.5489999999999999</v>
      </c>
      <c r="GZ37" s="25">
        <v>1.8080000000000001</v>
      </c>
      <c r="HA37" s="25">
        <v>1.5129999999999999</v>
      </c>
      <c r="HB37" s="25">
        <v>1.079</v>
      </c>
      <c r="HC37" s="25">
        <v>0.64</v>
      </c>
      <c r="HD37" s="25">
        <v>0.74399999999999999</v>
      </c>
      <c r="HE37" s="25">
        <v>0.755</v>
      </c>
      <c r="HF37" s="25">
        <v>0.69799999999999995</v>
      </c>
      <c r="HG37" s="25">
        <v>0.873</v>
      </c>
      <c r="HH37" s="25">
        <v>0.65900000000000003</v>
      </c>
      <c r="HI37" s="25">
        <v>0.52400000000000002</v>
      </c>
      <c r="HJ37" s="25">
        <v>0.67800000000000005</v>
      </c>
      <c r="HK37" s="25">
        <v>1.1020000000000001</v>
      </c>
      <c r="HL37" s="25">
        <v>1.325</v>
      </c>
      <c r="HM37" s="25">
        <v>1.292</v>
      </c>
      <c r="HN37" s="25">
        <v>1.7230000000000001</v>
      </c>
      <c r="HO37" s="25">
        <v>1.5960000000000001</v>
      </c>
      <c r="HP37" s="25">
        <v>1.5149999999999999</v>
      </c>
      <c r="HQ37" s="25">
        <v>1.151</v>
      </c>
      <c r="HR37" s="25">
        <v>0.80500000000000005</v>
      </c>
      <c r="HS37" s="25">
        <v>1.282</v>
      </c>
      <c r="HT37" s="25">
        <v>1.08</v>
      </c>
      <c r="HU37" s="25">
        <v>1.232</v>
      </c>
      <c r="HV37" s="25">
        <v>2.0030000000000001</v>
      </c>
      <c r="HW37" s="25">
        <v>1.387</v>
      </c>
      <c r="HX37" s="25">
        <v>1.536</v>
      </c>
      <c r="HY37" s="25">
        <v>1.9450000000000001</v>
      </c>
      <c r="HZ37" s="25">
        <v>1.302</v>
      </c>
      <c r="IA37" s="25">
        <v>2.41</v>
      </c>
      <c r="IB37" s="25">
        <v>2.262</v>
      </c>
      <c r="IC37" s="25">
        <v>3.5826657700000002</v>
      </c>
      <c r="ID37" s="25">
        <v>1.45010185</v>
      </c>
      <c r="IE37" s="25">
        <v>3.53628293</v>
      </c>
      <c r="IF37" s="25">
        <v>3.9971772099999998</v>
      </c>
      <c r="IG37" s="25">
        <v>4.4784759000000003</v>
      </c>
      <c r="IH37" s="25">
        <v>3.7424687400000001</v>
      </c>
      <c r="II37" s="25">
        <v>4.0812132300000004</v>
      </c>
      <c r="IJ37" s="25">
        <v>5.1203665899999997</v>
      </c>
      <c r="IK37" s="25">
        <v>3.9250821199999999</v>
      </c>
      <c r="IL37" s="25">
        <v>3.92179681</v>
      </c>
      <c r="IM37" s="25">
        <v>4.7525063200000002</v>
      </c>
      <c r="IN37" s="25">
        <v>3.75824157</v>
      </c>
      <c r="IO37" s="25">
        <v>6.4914754200000004</v>
      </c>
      <c r="IP37" s="25">
        <v>5.30833478</v>
      </c>
      <c r="IQ37" s="25">
        <v>3.4951139800000002</v>
      </c>
      <c r="IR37" s="25">
        <v>5.1662729699999996</v>
      </c>
      <c r="IS37" s="25">
        <v>4.8902386599999996</v>
      </c>
      <c r="IT37" s="25">
        <v>4.9198008999999896</v>
      </c>
      <c r="IU37" s="25">
        <v>4.5954566699999999</v>
      </c>
      <c r="IV37" s="25">
        <v>5.3558286800000001</v>
      </c>
      <c r="IW37" s="25">
        <v>5.6762310100000004</v>
      </c>
      <c r="IX37" s="25">
        <v>6.1008879699999996</v>
      </c>
      <c r="IY37" s="25">
        <v>4.6640572100000002</v>
      </c>
      <c r="IZ37" s="25">
        <v>4.6995095600000001</v>
      </c>
      <c r="JA37" s="25">
        <v>4.79927949</v>
      </c>
      <c r="JB37" s="25">
        <v>4.8252385999999996</v>
      </c>
      <c r="JC37" s="25">
        <v>4.2589628800000003</v>
      </c>
      <c r="JD37" s="25">
        <v>5.8978749300000004</v>
      </c>
      <c r="JE37" s="25">
        <v>4.3101318099999997</v>
      </c>
      <c r="JF37" s="25">
        <v>4.1972778000000002</v>
      </c>
      <c r="JG37" s="25">
        <v>3.8910012300000001</v>
      </c>
      <c r="JH37" s="25">
        <v>4.3737270600000002</v>
      </c>
      <c r="JI37" s="25">
        <v>4.01726881</v>
      </c>
      <c r="JJ37" s="25">
        <v>4.51238911</v>
      </c>
      <c r="JK37" s="25">
        <v>3.5479218100000001</v>
      </c>
      <c r="JL37" s="25">
        <v>2.39065561</v>
      </c>
      <c r="JM37" s="25">
        <v>4.1242717200000003</v>
      </c>
      <c r="JN37" s="25">
        <v>4.2685854580000004</v>
      </c>
      <c r="JO37" s="25">
        <v>4.3558272730000001</v>
      </c>
      <c r="JP37" s="25">
        <v>4.4954503609999996</v>
      </c>
      <c r="JQ37" s="25">
        <v>2.8081733406202498</v>
      </c>
      <c r="JR37" s="25">
        <v>3.8989158837990301</v>
      </c>
      <c r="JS37" s="25">
        <v>3.5226498889970501</v>
      </c>
      <c r="JT37" s="25">
        <v>2.7016176793294502</v>
      </c>
      <c r="JU37" s="25">
        <v>4.1085082427233299</v>
      </c>
      <c r="JV37" s="25">
        <v>3.6452280396415699</v>
      </c>
      <c r="JW37" s="25">
        <v>3.01139926272745</v>
      </c>
      <c r="JX37" s="25">
        <v>2.9351070885352399</v>
      </c>
      <c r="JY37" s="25">
        <v>2.7952988821570699</v>
      </c>
      <c r="JZ37" s="25">
        <v>4.2659614745383303</v>
      </c>
      <c r="KA37" s="25">
        <v>3.976145367</v>
      </c>
      <c r="KB37" s="25">
        <v>3.369488815</v>
      </c>
      <c r="KC37" s="25">
        <v>3.54655297125794</v>
      </c>
      <c r="KD37" s="25">
        <v>2.8372410680971498</v>
      </c>
      <c r="KE37" s="25">
        <v>3.29369079716172</v>
      </c>
      <c r="KF37" s="25">
        <v>2.5223144980000001</v>
      </c>
      <c r="KG37" s="25">
        <v>2.91684737353643</v>
      </c>
      <c r="KH37" s="25">
        <v>3.54926038071148</v>
      </c>
      <c r="KI37" s="25">
        <v>4.0729118419999999</v>
      </c>
      <c r="KJ37" s="25">
        <v>3.1008385980000002</v>
      </c>
      <c r="KK37" s="25">
        <v>3.2806934839999999</v>
      </c>
      <c r="KL37" s="25">
        <v>2.3199776779999999</v>
      </c>
      <c r="KM37" s="25">
        <v>4.6710650720000002</v>
      </c>
      <c r="KN37" s="25">
        <v>3.8387464580000001</v>
      </c>
      <c r="KO37" s="25">
        <v>3.2974436144039001</v>
      </c>
      <c r="KP37" s="25">
        <v>4.2827302830000002</v>
      </c>
      <c r="KQ37" s="25">
        <v>3.1029571480000002</v>
      </c>
      <c r="KR37" s="25">
        <v>3.447954642</v>
      </c>
      <c r="KS37" s="25">
        <v>3.1804777139999998</v>
      </c>
      <c r="KT37" s="25">
        <v>4.6304297217519101</v>
      </c>
      <c r="KU37" s="25">
        <v>3.79087282549719</v>
      </c>
      <c r="KV37" s="25">
        <v>4.2531920200000002</v>
      </c>
      <c r="KW37" s="25">
        <v>3.1650173773881898</v>
      </c>
      <c r="KX37" s="25">
        <v>3.2825244530000002</v>
      </c>
      <c r="KY37" s="25">
        <v>4.46881863408914</v>
      </c>
      <c r="KZ37" s="25">
        <v>4.9633919239999997</v>
      </c>
      <c r="LA37" s="25">
        <v>6.3827071720773896</v>
      </c>
      <c r="LB37" s="25">
        <v>5.3728893580000001</v>
      </c>
      <c r="LC37" s="25">
        <v>2.8193899763043202</v>
      </c>
      <c r="LD37" s="25">
        <v>3.2091349485718399</v>
      </c>
      <c r="LE37" s="25">
        <v>4.9862101775469698</v>
      </c>
      <c r="LF37" s="25">
        <v>3.6198818021827099</v>
      </c>
      <c r="LG37" s="25">
        <v>4.3064183532771896</v>
      </c>
      <c r="LH37" s="25">
        <v>4.5086816186796401</v>
      </c>
      <c r="LI37" s="25">
        <v>5.3633989144649199</v>
      </c>
      <c r="LJ37" s="25">
        <v>4.8852499914033798</v>
      </c>
      <c r="LK37" s="25">
        <v>5.3943125669103997</v>
      </c>
      <c r="LL37" s="25">
        <v>4.98512742855723</v>
      </c>
      <c r="LM37" s="25">
        <v>6.1570963994502197</v>
      </c>
      <c r="LN37" s="25">
        <v>7.0155839645927296</v>
      </c>
      <c r="LO37" s="25">
        <v>5.1992506299999999</v>
      </c>
      <c r="LP37" s="25">
        <v>5.0027773900000003</v>
      </c>
      <c r="LQ37" s="25">
        <v>5.0633357999999999</v>
      </c>
      <c r="LR37" s="25">
        <v>3.79926523</v>
      </c>
      <c r="LS37" s="25">
        <v>5.4649430000000097</v>
      </c>
      <c r="LT37" s="25">
        <v>5.5900985600000004</v>
      </c>
      <c r="LU37" s="25">
        <v>5.7343040900000002</v>
      </c>
      <c r="LV37" s="25">
        <v>4.5468192299999997</v>
      </c>
      <c r="LW37" s="25">
        <v>5.35646164</v>
      </c>
      <c r="LX37" s="25">
        <v>5.2684116336356404</v>
      </c>
      <c r="LY37" s="25">
        <v>5.9495675300000004</v>
      </c>
      <c r="LZ37" s="25">
        <v>4.8585514099999996</v>
      </c>
      <c r="MA37" s="25">
        <v>5.01515719</v>
      </c>
      <c r="MB37" s="25">
        <v>4.8117337100000004</v>
      </c>
      <c r="MC37" s="25">
        <v>4.6479163999999997</v>
      </c>
      <c r="MD37" s="25">
        <v>5.80079133</v>
      </c>
      <c r="ME37" s="25">
        <v>7.2986078699999899</v>
      </c>
      <c r="MF37" s="25">
        <v>4.3408435799999996</v>
      </c>
      <c r="MG37" s="25">
        <v>5.8276009599999998</v>
      </c>
      <c r="MH37" s="25">
        <v>3.9382682600000001</v>
      </c>
      <c r="MI37" s="25">
        <v>5.5084492292476304</v>
      </c>
      <c r="MJ37" s="25">
        <v>5.9844464639492001</v>
      </c>
      <c r="MK37" s="25">
        <v>3.0910956199999999</v>
      </c>
      <c r="ML37" s="25">
        <v>4.7105105099999998</v>
      </c>
      <c r="MM37" s="25">
        <v>4.4289449799999998</v>
      </c>
      <c r="MN37" s="25">
        <v>5.0032213731647701</v>
      </c>
      <c r="MO37" s="25">
        <v>5.1525665099999998</v>
      </c>
      <c r="MP37" s="25">
        <v>4.5839022399999996</v>
      </c>
      <c r="MQ37" s="25">
        <v>4.1017218800000004</v>
      </c>
      <c r="MR37" s="25">
        <v>4.0223256599999999</v>
      </c>
      <c r="MS37" s="25">
        <v>3.8133482000000001</v>
      </c>
      <c r="MT37" s="25">
        <v>4.2225377999999996</v>
      </c>
      <c r="MU37" s="25">
        <v>6.4159078699999998</v>
      </c>
      <c r="MV37" s="25">
        <v>6.6208592599999996</v>
      </c>
      <c r="MW37" s="25">
        <v>6.2551383466384296</v>
      </c>
      <c r="MX37" s="25">
        <v>5.7073526986813796</v>
      </c>
      <c r="MY37" s="25">
        <v>7.0495973455157603</v>
      </c>
      <c r="MZ37" s="25">
        <v>6.9872812264536499</v>
      </c>
      <c r="NA37" s="25">
        <v>8.2315698124769696</v>
      </c>
      <c r="NB37" s="25">
        <v>7.6449431473553799</v>
      </c>
      <c r="NC37" s="25">
        <v>8.9058038504421706</v>
      </c>
      <c r="ND37" s="25">
        <v>8.9975375503636297</v>
      </c>
      <c r="NE37" s="25">
        <v>8.3988905347056999</v>
      </c>
      <c r="NF37" s="25">
        <v>7.8897175437509501</v>
      </c>
      <c r="NG37" s="25">
        <v>10.3852548</v>
      </c>
      <c r="NH37" s="25">
        <v>10.375860266451401</v>
      </c>
      <c r="NI37" s="25">
        <v>6.6356303825304899</v>
      </c>
      <c r="NJ37" s="25">
        <v>9.77531175002418</v>
      </c>
      <c r="NK37" s="25">
        <v>8.0732155785007294</v>
      </c>
      <c r="NL37" s="25">
        <v>11.2151305700266</v>
      </c>
      <c r="NM37" s="25">
        <v>7.7552471237292799</v>
      </c>
      <c r="NN37" s="25">
        <v>10.798980118990301</v>
      </c>
      <c r="NO37" s="25">
        <v>10.4501056549939</v>
      </c>
      <c r="NP37" s="25">
        <v>8.3606592819198209</v>
      </c>
      <c r="NQ37" s="25">
        <v>7.50867354000001</v>
      </c>
      <c r="NR37" s="25">
        <v>6.68632048</v>
      </c>
      <c r="NS37" s="25">
        <v>9.08715151</v>
      </c>
      <c r="NT37" s="25">
        <v>6.2658771599999898</v>
      </c>
      <c r="NU37" s="25">
        <v>9.6825489000000005</v>
      </c>
      <c r="NV37" s="25">
        <v>5.8706577900000001</v>
      </c>
      <c r="NW37" s="25">
        <v>10.45822181</v>
      </c>
      <c r="NX37" s="25">
        <v>12.0302194</v>
      </c>
      <c r="NY37" s="25">
        <v>9.6941872100000008</v>
      </c>
      <c r="NZ37" s="25">
        <v>9.7222845899999797</v>
      </c>
      <c r="OA37" s="25">
        <v>8.8811326099999999</v>
      </c>
      <c r="OB37" s="25">
        <v>7.2662502099999999</v>
      </c>
      <c r="OC37" s="25">
        <v>9.2198267206988405</v>
      </c>
      <c r="OD37" s="25">
        <v>5.745176120346704</v>
      </c>
      <c r="OE37" s="25">
        <v>3.6485738041154998</v>
      </c>
      <c r="OF37" s="25">
        <v>2.3389233810370298</v>
      </c>
      <c r="OG37" s="25">
        <v>3.4204341448813</v>
      </c>
      <c r="OH37" s="25">
        <v>6.2319055652817203</v>
      </c>
      <c r="OI37" s="25">
        <v>7.7145044319601999</v>
      </c>
      <c r="OJ37" s="25">
        <v>9.3727742709475006</v>
      </c>
      <c r="OK37" s="25">
        <v>5.1997433007595699</v>
      </c>
      <c r="OL37" s="25">
        <v>6.2391531027504801</v>
      </c>
      <c r="OM37" s="25">
        <v>8.2627563911951203</v>
      </c>
      <c r="ON37" s="25">
        <v>10.220967597145901</v>
      </c>
      <c r="OO37" s="25">
        <v>8.9608664022786062</v>
      </c>
      <c r="OP37" s="25">
        <v>11.776126002870049</v>
      </c>
      <c r="OQ37" s="25">
        <v>12.270967796516816</v>
      </c>
      <c r="OR37" s="25">
        <v>12.719421295922221</v>
      </c>
      <c r="OS37" s="25">
        <v>12.730841100354317</v>
      </c>
      <c r="OT37" s="25">
        <v>12.131930501390874</v>
      </c>
      <c r="OU37" s="25">
        <v>15.768041743643833</v>
      </c>
      <c r="OV37" s="25">
        <v>14.646646475128811</v>
      </c>
      <c r="OW37" s="25">
        <v>15.45778494282297</v>
      </c>
      <c r="OX37" s="25">
        <v>18.479715526187597</v>
      </c>
      <c r="OY37" s="25">
        <v>15.891056490829747</v>
      </c>
      <c r="OZ37" s="25">
        <v>15.564576886936516</v>
      </c>
      <c r="PA37" s="25">
        <v>12.603246215971183</v>
      </c>
      <c r="PB37" s="25">
        <v>15.027956102072503</v>
      </c>
      <c r="PC37" s="25">
        <v>14.520548237503668</v>
      </c>
      <c r="PD37" s="25">
        <v>19.972349903361838</v>
      </c>
      <c r="PE37" s="25">
        <v>20.443254100000022</v>
      </c>
      <c r="PF37" s="25">
        <v>22.13403335515121</v>
      </c>
      <c r="PG37" s="25">
        <v>18.590742764604524</v>
      </c>
      <c r="PH37" s="25">
        <v>17.687778636195645</v>
      </c>
    </row>
    <row r="38" spans="1:424" x14ac:dyDescent="0.3">
      <c r="A38" s="11" t="s">
        <v>28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5">
        <v>0</v>
      </c>
      <c r="CO38" s="25">
        <v>0</v>
      </c>
      <c r="CP38" s="25">
        <v>0</v>
      </c>
      <c r="CQ38" s="25">
        <v>0</v>
      </c>
      <c r="CR38" s="25">
        <v>0</v>
      </c>
      <c r="CS38" s="25">
        <v>0</v>
      </c>
      <c r="CT38" s="25">
        <v>0</v>
      </c>
      <c r="CU38" s="25">
        <v>0</v>
      </c>
      <c r="CV38" s="25">
        <v>0</v>
      </c>
      <c r="CW38" s="25">
        <v>0</v>
      </c>
      <c r="CX38" s="25">
        <v>0</v>
      </c>
      <c r="CY38" s="25">
        <v>0</v>
      </c>
      <c r="CZ38" s="25">
        <v>0</v>
      </c>
      <c r="DA38" s="25">
        <v>0</v>
      </c>
      <c r="DB38" s="25">
        <v>0</v>
      </c>
      <c r="DC38" s="25">
        <v>0</v>
      </c>
      <c r="DD38" s="25">
        <v>0</v>
      </c>
      <c r="DE38" s="25">
        <v>0</v>
      </c>
      <c r="DF38" s="25">
        <v>0</v>
      </c>
      <c r="DG38" s="25">
        <v>0</v>
      </c>
      <c r="DH38" s="25">
        <v>0</v>
      </c>
      <c r="DI38" s="25">
        <v>0</v>
      </c>
      <c r="DJ38" s="25">
        <v>0</v>
      </c>
      <c r="DK38" s="25">
        <v>0</v>
      </c>
      <c r="DL38" s="25">
        <v>0</v>
      </c>
      <c r="DM38" s="25">
        <v>0</v>
      </c>
      <c r="DN38" s="25">
        <v>0</v>
      </c>
      <c r="DO38" s="25">
        <v>0</v>
      </c>
      <c r="DP38" s="25">
        <v>0</v>
      </c>
      <c r="DQ38" s="25">
        <v>0</v>
      </c>
      <c r="DR38" s="25">
        <v>0</v>
      </c>
      <c r="DS38" s="25">
        <v>0</v>
      </c>
      <c r="DT38" s="25">
        <v>0</v>
      </c>
      <c r="DU38" s="25">
        <v>0</v>
      </c>
      <c r="DV38" s="25">
        <v>0</v>
      </c>
      <c r="DW38" s="25">
        <v>0</v>
      </c>
      <c r="DX38" s="25">
        <v>0</v>
      </c>
      <c r="DY38" s="25">
        <v>0</v>
      </c>
      <c r="DZ38" s="25">
        <v>0</v>
      </c>
      <c r="EA38" s="25">
        <v>0</v>
      </c>
      <c r="EB38" s="25">
        <v>0</v>
      </c>
      <c r="EC38" s="25">
        <v>0</v>
      </c>
      <c r="ED38" s="25">
        <v>0</v>
      </c>
      <c r="EE38" s="25">
        <v>0</v>
      </c>
      <c r="EF38" s="25">
        <v>0</v>
      </c>
      <c r="EG38" s="25">
        <v>0</v>
      </c>
      <c r="EH38" s="25">
        <v>0</v>
      </c>
      <c r="EI38" s="25">
        <v>0</v>
      </c>
      <c r="EJ38" s="25">
        <v>0</v>
      </c>
      <c r="EK38" s="25">
        <v>0</v>
      </c>
      <c r="EL38" s="25">
        <v>0</v>
      </c>
      <c r="EM38" s="25">
        <v>0</v>
      </c>
      <c r="EN38" s="25">
        <v>0</v>
      </c>
      <c r="EO38" s="25">
        <v>0</v>
      </c>
      <c r="EP38" s="25">
        <v>0</v>
      </c>
      <c r="EQ38" s="25">
        <v>0</v>
      </c>
      <c r="ER38" s="25">
        <v>0</v>
      </c>
      <c r="ES38" s="25">
        <v>0</v>
      </c>
      <c r="ET38" s="25">
        <v>0</v>
      </c>
      <c r="EU38" s="25">
        <v>0</v>
      </c>
      <c r="EV38" s="25">
        <v>0</v>
      </c>
      <c r="EW38" s="25">
        <v>0</v>
      </c>
      <c r="EX38" s="25">
        <v>0</v>
      </c>
      <c r="EY38" s="25">
        <v>0</v>
      </c>
      <c r="EZ38" s="25">
        <v>0</v>
      </c>
      <c r="FA38" s="25">
        <v>0</v>
      </c>
      <c r="FB38" s="25">
        <v>0</v>
      </c>
      <c r="FC38" s="25">
        <v>0</v>
      </c>
      <c r="FD38" s="25">
        <v>0</v>
      </c>
      <c r="FE38" s="25">
        <v>0</v>
      </c>
      <c r="FF38" s="25">
        <v>0</v>
      </c>
      <c r="FG38" s="25">
        <v>0</v>
      </c>
      <c r="FH38" s="25">
        <v>0</v>
      </c>
      <c r="FI38" s="25">
        <v>0</v>
      </c>
      <c r="FJ38" s="25">
        <v>0</v>
      </c>
      <c r="FK38" s="25">
        <v>0</v>
      </c>
      <c r="FL38" s="25">
        <v>0</v>
      </c>
      <c r="FM38" s="25">
        <v>0</v>
      </c>
      <c r="FN38" s="25">
        <v>0</v>
      </c>
      <c r="FO38" s="25">
        <v>0</v>
      </c>
      <c r="FP38" s="25">
        <v>0</v>
      </c>
      <c r="FQ38" s="25">
        <v>0</v>
      </c>
      <c r="FR38" s="25">
        <v>0</v>
      </c>
      <c r="FS38" s="25">
        <v>0</v>
      </c>
      <c r="FT38" s="25">
        <v>0</v>
      </c>
      <c r="FU38" s="25">
        <v>0</v>
      </c>
      <c r="FV38" s="25">
        <v>0</v>
      </c>
      <c r="FW38" s="25">
        <v>0</v>
      </c>
      <c r="FX38" s="25">
        <v>0</v>
      </c>
      <c r="FY38" s="25">
        <v>0</v>
      </c>
      <c r="FZ38" s="25">
        <v>0</v>
      </c>
      <c r="GA38" s="25">
        <v>0</v>
      </c>
      <c r="GB38" s="25">
        <v>0</v>
      </c>
      <c r="GC38" s="25">
        <v>0</v>
      </c>
      <c r="GD38" s="25">
        <v>0</v>
      </c>
      <c r="GE38" s="25">
        <v>0</v>
      </c>
      <c r="GF38" s="25">
        <v>0</v>
      </c>
      <c r="GG38" s="25">
        <v>0</v>
      </c>
      <c r="GH38" s="25">
        <v>0</v>
      </c>
      <c r="GI38" s="25">
        <v>0</v>
      </c>
      <c r="GJ38" s="25">
        <v>0</v>
      </c>
      <c r="GK38" s="25">
        <v>0</v>
      </c>
      <c r="GL38" s="25">
        <v>0</v>
      </c>
      <c r="GM38" s="25">
        <v>0</v>
      </c>
      <c r="GN38" s="25">
        <v>0</v>
      </c>
      <c r="GO38" s="25">
        <v>0</v>
      </c>
      <c r="GP38" s="25">
        <v>5.6639999999999997</v>
      </c>
      <c r="GQ38" s="25">
        <v>4.1740000000000004</v>
      </c>
      <c r="GR38" s="25">
        <v>2.806</v>
      </c>
      <c r="GS38" s="25">
        <v>1.3340000000000001</v>
      </c>
      <c r="GT38" s="25">
        <v>2.4380000000000002</v>
      </c>
      <c r="GU38" s="25">
        <v>2.0459999999999998</v>
      </c>
      <c r="GV38" s="25">
        <v>2.1150000000000002</v>
      </c>
      <c r="GW38" s="25">
        <v>2.1560000000000001</v>
      </c>
      <c r="GX38" s="25">
        <v>1.9630000000000001</v>
      </c>
      <c r="GY38" s="25">
        <v>3.7949999999999999</v>
      </c>
      <c r="GZ38" s="25">
        <v>3.28</v>
      </c>
      <c r="HA38" s="25">
        <v>1.9790000000000001</v>
      </c>
      <c r="HB38" s="25">
        <v>3.081</v>
      </c>
      <c r="HC38" s="25">
        <v>2.9390000000000001</v>
      </c>
      <c r="HD38" s="25">
        <v>2.8580000000000001</v>
      </c>
      <c r="HE38" s="25">
        <v>2.8</v>
      </c>
      <c r="HF38" s="25">
        <v>2.6680000000000001</v>
      </c>
      <c r="HG38" s="25">
        <v>2.0649999999999999</v>
      </c>
      <c r="HH38" s="25">
        <v>3.4319999999999999</v>
      </c>
      <c r="HI38" s="25">
        <v>2.3290000000000002</v>
      </c>
      <c r="HJ38" s="25">
        <v>3.6419999999999999</v>
      </c>
      <c r="HK38" s="25">
        <v>3.4510000000000001</v>
      </c>
      <c r="HL38" s="25">
        <v>3.2360000000000002</v>
      </c>
      <c r="HM38" s="25">
        <v>2.923</v>
      </c>
      <c r="HN38" s="25">
        <v>2.8519999999999999</v>
      </c>
      <c r="HO38" s="25">
        <v>3.1720000000000002</v>
      </c>
      <c r="HP38" s="25">
        <v>2.2999999999999998</v>
      </c>
      <c r="HQ38" s="25">
        <v>3.0710000000000002</v>
      </c>
      <c r="HR38" s="25">
        <v>2.8690000000000002</v>
      </c>
      <c r="HS38" s="25">
        <v>3.3180000000000001</v>
      </c>
      <c r="HT38" s="25">
        <v>3.073</v>
      </c>
      <c r="HU38" s="25">
        <v>2.944</v>
      </c>
      <c r="HV38" s="25">
        <v>3.6040000000000001</v>
      </c>
      <c r="HW38" s="25">
        <v>2.673</v>
      </c>
      <c r="HX38" s="25">
        <v>1.879</v>
      </c>
      <c r="HY38" s="25">
        <v>3.8140000000000001</v>
      </c>
      <c r="HZ38" s="25">
        <v>2.5790000000000002</v>
      </c>
      <c r="IA38" s="25">
        <v>2.95</v>
      </c>
      <c r="IB38" s="25">
        <v>3.7509999999999999</v>
      </c>
      <c r="IC38" s="25">
        <v>3.6438115</v>
      </c>
      <c r="ID38" s="25">
        <v>4.8685136100000097</v>
      </c>
      <c r="IE38" s="25">
        <v>4.6890409699999998</v>
      </c>
      <c r="IF38" s="25">
        <v>4.3146475999999998</v>
      </c>
      <c r="IG38" s="25">
        <v>5.09415686</v>
      </c>
      <c r="IH38" s="25">
        <v>4.1745713699999998</v>
      </c>
      <c r="II38" s="25">
        <v>4.5303727900000004</v>
      </c>
      <c r="IJ38" s="25">
        <v>4.4861095000000004</v>
      </c>
      <c r="IK38" s="25">
        <v>4.88576371</v>
      </c>
      <c r="IL38" s="25">
        <v>4.7305173900000002</v>
      </c>
      <c r="IM38" s="25">
        <v>5.5392537700000002</v>
      </c>
      <c r="IN38" s="25">
        <v>3.50788023</v>
      </c>
      <c r="IO38" s="25">
        <v>6.1881302099999997</v>
      </c>
      <c r="IP38" s="25">
        <v>5.0796748899999997</v>
      </c>
      <c r="IQ38" s="25">
        <v>4.6012971999999897</v>
      </c>
      <c r="IR38" s="25">
        <v>3.1659431900000001</v>
      </c>
      <c r="IS38" s="25">
        <v>4.4049355700000001</v>
      </c>
      <c r="IT38" s="25">
        <v>4.2669834900000003</v>
      </c>
      <c r="IU38" s="25">
        <v>4.3540700499999998</v>
      </c>
      <c r="IV38" s="25">
        <v>3.8189903300000001</v>
      </c>
      <c r="IW38" s="25">
        <v>3.7794182300000001</v>
      </c>
      <c r="IX38" s="25">
        <v>3.2361718700000002</v>
      </c>
      <c r="IY38" s="25">
        <v>3.5098907100000001</v>
      </c>
      <c r="IZ38" s="25">
        <v>2.4963347599999999</v>
      </c>
      <c r="JA38" s="25">
        <v>7.6098060399999801</v>
      </c>
      <c r="JB38" s="25">
        <v>4.7420079499999996</v>
      </c>
      <c r="JC38" s="25">
        <v>3.0945220899999999</v>
      </c>
      <c r="JD38" s="25">
        <v>4.0115396099999998</v>
      </c>
      <c r="JE38" s="25">
        <v>3.9854320900000002</v>
      </c>
      <c r="JF38" s="25">
        <v>3.31004743</v>
      </c>
      <c r="JG38" s="25">
        <v>3.0446222399999998</v>
      </c>
      <c r="JH38" s="25">
        <v>3.4015306700000001</v>
      </c>
      <c r="JI38" s="25">
        <v>3.52029595</v>
      </c>
      <c r="JJ38" s="25">
        <v>3.5409160100000001</v>
      </c>
      <c r="JK38" s="25">
        <v>4.02513231</v>
      </c>
      <c r="JL38" s="25">
        <v>4.3213421600000004</v>
      </c>
      <c r="JM38" s="25">
        <v>4.7864143648792501</v>
      </c>
      <c r="JN38" s="25">
        <v>5.3189668059999997</v>
      </c>
      <c r="JO38" s="25">
        <v>4.7304829169999998</v>
      </c>
      <c r="JP38" s="25">
        <v>4.7734831980000001</v>
      </c>
      <c r="JQ38" s="25">
        <v>4.9630134530000003</v>
      </c>
      <c r="JR38" s="25">
        <v>4.8268086239999999</v>
      </c>
      <c r="JS38" s="25">
        <v>4.38058026850414</v>
      </c>
      <c r="JT38" s="25">
        <v>5.7114757357816801</v>
      </c>
      <c r="JU38" s="25">
        <v>4.7686108758643098</v>
      </c>
      <c r="JV38" s="25">
        <v>5.1251462752628001</v>
      </c>
      <c r="JW38" s="25">
        <v>4.2005430759597502</v>
      </c>
      <c r="JX38" s="25">
        <v>4.9526705750865698</v>
      </c>
      <c r="JY38" s="25">
        <v>3.39392534967913</v>
      </c>
      <c r="JZ38" s="25">
        <v>3.1873031991402101</v>
      </c>
      <c r="KA38" s="25">
        <v>3.8448881069080598</v>
      </c>
      <c r="KB38" s="25">
        <v>3.1416952782458898</v>
      </c>
      <c r="KC38" s="25">
        <v>3.3373768331320699</v>
      </c>
      <c r="KD38" s="25">
        <v>3.5793188138241101</v>
      </c>
      <c r="KE38" s="25">
        <v>3.0783945616812298</v>
      </c>
      <c r="KF38" s="25">
        <v>2.98275621352514</v>
      </c>
      <c r="KG38" s="25">
        <v>3.18820479748257</v>
      </c>
      <c r="KH38" s="25">
        <v>3.2589880075343101</v>
      </c>
      <c r="KI38" s="25">
        <v>2.8482182250774399</v>
      </c>
      <c r="KJ38" s="25">
        <v>2.8408321581865699</v>
      </c>
      <c r="KK38" s="25">
        <v>2.7608583706106198</v>
      </c>
      <c r="KL38" s="25">
        <v>1.486280212</v>
      </c>
      <c r="KM38" s="25">
        <v>2.4731885862785301</v>
      </c>
      <c r="KN38" s="25">
        <v>0.31310935188949301</v>
      </c>
      <c r="KO38" s="25">
        <v>1.080443314</v>
      </c>
      <c r="KP38" s="25">
        <v>1.1564387730000001</v>
      </c>
      <c r="KQ38" s="25">
        <v>1.208919826</v>
      </c>
      <c r="KR38" s="25">
        <v>1.585457278</v>
      </c>
      <c r="KS38" s="25">
        <v>1.5340747050000001</v>
      </c>
      <c r="KT38" s="25">
        <v>1.611832825</v>
      </c>
      <c r="KU38" s="25">
        <v>1.2134200565319799</v>
      </c>
      <c r="KV38" s="25">
        <v>1.611441568</v>
      </c>
      <c r="KW38" s="25">
        <v>1.647383313</v>
      </c>
      <c r="KX38" s="25">
        <v>1.8777813080000001</v>
      </c>
      <c r="KY38" s="25">
        <v>1.6375960430000001</v>
      </c>
      <c r="KZ38" s="25">
        <v>1.6180667449999999</v>
      </c>
      <c r="LA38" s="25">
        <v>2.6669200719999999</v>
      </c>
      <c r="LB38" s="25">
        <v>1.4246128499999999</v>
      </c>
      <c r="LC38" s="25">
        <v>1.1126145996546399</v>
      </c>
      <c r="LD38" s="25">
        <v>1.5054701147116001</v>
      </c>
      <c r="LE38" s="25">
        <v>1.64100590291219</v>
      </c>
      <c r="LF38" s="25">
        <v>1.1673385965550001</v>
      </c>
      <c r="LG38" s="25">
        <v>1.1606450900893499</v>
      </c>
      <c r="LH38" s="25">
        <v>1.46694544952902</v>
      </c>
      <c r="LI38" s="25">
        <v>1.51170840644353</v>
      </c>
      <c r="LJ38" s="25">
        <v>1.6900954356031199</v>
      </c>
      <c r="LK38" s="25">
        <v>1.25748798980056</v>
      </c>
      <c r="LL38" s="25">
        <v>1.1709290353511701</v>
      </c>
      <c r="LM38" s="25">
        <v>1.12056784813902</v>
      </c>
      <c r="LN38" s="25">
        <v>1.30221417389103</v>
      </c>
      <c r="LO38" s="25">
        <v>1.07117313</v>
      </c>
      <c r="LP38" s="25">
        <v>1.4765297500000001</v>
      </c>
      <c r="LQ38" s="25">
        <v>1.17542379</v>
      </c>
      <c r="LR38" s="25">
        <v>1.12320244</v>
      </c>
      <c r="LS38" s="25">
        <v>1.2746317899999999</v>
      </c>
      <c r="LT38" s="25">
        <v>1.0878100799999999</v>
      </c>
      <c r="LU38" s="25">
        <v>1.34977642</v>
      </c>
      <c r="LV38" s="25">
        <v>1.03817022</v>
      </c>
      <c r="LW38" s="25">
        <v>0.64130301999999995</v>
      </c>
      <c r="LX38" s="25">
        <v>0.89884158417542603</v>
      </c>
      <c r="LY38" s="25">
        <v>0.44958500000000001</v>
      </c>
      <c r="LZ38" s="25">
        <v>0.53546665000000004</v>
      </c>
      <c r="MA38" s="25">
        <v>0.45801720000000001</v>
      </c>
      <c r="MB38" s="25">
        <v>0.51394879999999998</v>
      </c>
      <c r="MC38" s="25">
        <v>0.64335551000000002</v>
      </c>
      <c r="MD38" s="25">
        <v>0.29338304999999998</v>
      </c>
      <c r="ME38" s="25">
        <v>0.74276238000000006</v>
      </c>
      <c r="MF38" s="25">
        <v>1.2259764200000001</v>
      </c>
      <c r="MG38" s="25">
        <v>2.2508159399999998</v>
      </c>
      <c r="MH38" s="25">
        <v>2.01260423</v>
      </c>
      <c r="MI38" s="25">
        <v>1.5752448921484801</v>
      </c>
      <c r="MJ38" s="25">
        <v>0.87261617517761303</v>
      </c>
      <c r="MK38" s="25">
        <v>0.80458403000000001</v>
      </c>
      <c r="ML38" s="25">
        <v>0.70991230000000005</v>
      </c>
      <c r="MM38" s="25">
        <v>0.64387724000000002</v>
      </c>
      <c r="MN38" s="25">
        <v>0.47350221569101097</v>
      </c>
      <c r="MO38" s="25">
        <v>0.60561951999999997</v>
      </c>
      <c r="MP38" s="25">
        <v>0.49614717000000003</v>
      </c>
      <c r="MQ38" s="25">
        <v>1.2004942000000001</v>
      </c>
      <c r="MR38" s="25">
        <v>1.8076192799999999</v>
      </c>
      <c r="MS38" s="25">
        <v>2.93464883</v>
      </c>
      <c r="MT38" s="25">
        <v>2.8474573099999998</v>
      </c>
      <c r="MU38" s="25">
        <v>2.31502571</v>
      </c>
      <c r="MV38" s="25">
        <v>2.5983639599999999</v>
      </c>
      <c r="MW38" s="25">
        <v>2.4220999822450602</v>
      </c>
      <c r="MX38" s="25">
        <v>2.2901791715045898</v>
      </c>
      <c r="MY38" s="25">
        <v>2.1357465907653701</v>
      </c>
      <c r="MZ38" s="25">
        <v>2.05901489137189</v>
      </c>
      <c r="NA38" s="25">
        <v>1.2749591511287599</v>
      </c>
      <c r="NB38" s="25">
        <v>0.79667372275108495</v>
      </c>
      <c r="NC38" s="25">
        <v>1.4859450214790899</v>
      </c>
      <c r="ND38" s="25">
        <v>0.99145059988208195</v>
      </c>
      <c r="NE38" s="25">
        <v>0.47668796444051997</v>
      </c>
      <c r="NF38" s="25">
        <v>0.56608832059434799</v>
      </c>
      <c r="NG38" s="25">
        <v>3.2243622900000002</v>
      </c>
      <c r="NH38" s="25">
        <v>1.4664618817488699</v>
      </c>
      <c r="NI38" s="25">
        <v>1.6147141887860199</v>
      </c>
      <c r="NJ38" s="25">
        <v>1.6595017200078499</v>
      </c>
      <c r="NK38" s="25">
        <v>0.42838863583889503</v>
      </c>
      <c r="NL38" s="25">
        <v>0.316259530002023</v>
      </c>
      <c r="NM38" s="25">
        <v>0.200386603345448</v>
      </c>
      <c r="NN38" s="25">
        <v>0.34606174078172502</v>
      </c>
      <c r="NO38" s="25">
        <v>0.16033402844907299</v>
      </c>
      <c r="NP38" s="25">
        <v>0.171216064698575</v>
      </c>
      <c r="NQ38" s="25">
        <v>0.13557208000000001</v>
      </c>
      <c r="NR38" s="25">
        <v>0.18075768</v>
      </c>
      <c r="NS38" s="25">
        <v>0.63830430000000005</v>
      </c>
      <c r="NT38" s="25">
        <v>0.88598765000000002</v>
      </c>
      <c r="NU38" s="25">
        <v>0.10978597</v>
      </c>
      <c r="NV38" s="25">
        <v>0.13236096999999999</v>
      </c>
      <c r="NW38" s="25">
        <v>0.12377527000000001</v>
      </c>
      <c r="NX38" s="25">
        <v>0.10133971</v>
      </c>
      <c r="NY38" s="25">
        <v>0.12393907</v>
      </c>
      <c r="NZ38" s="25">
        <v>6.0576640000000001E-2</v>
      </c>
      <c r="OA38" s="25">
        <v>7.2949900000000003E-3</v>
      </c>
      <c r="OB38" s="25">
        <v>2.2715619999999999E-2</v>
      </c>
      <c r="OC38" s="25">
        <v>1.69961460025124E-2</v>
      </c>
      <c r="OD38" s="25">
        <v>4.6808582563555662E-2</v>
      </c>
      <c r="OE38" s="25">
        <v>6.9469676499480507E-2</v>
      </c>
      <c r="OF38" s="25">
        <v>1.51447371978138E-2</v>
      </c>
      <c r="OG38" s="25">
        <v>0.30382265699352501</v>
      </c>
      <c r="OH38" s="25">
        <v>4.0453079796639001E-2</v>
      </c>
      <c r="OI38" s="25">
        <v>2.59577018917483E-2</v>
      </c>
      <c r="OJ38" s="25">
        <v>0.119454239464466</v>
      </c>
      <c r="OK38" s="25">
        <v>1.3713910507395399E-2</v>
      </c>
      <c r="OL38" s="25">
        <v>6.7081396663006498E-2</v>
      </c>
      <c r="OM38" s="25">
        <v>1.1226106421551001</v>
      </c>
      <c r="ON38" s="25">
        <v>0.87496386322826303</v>
      </c>
      <c r="OO38" s="25">
        <v>0.5949558822554869</v>
      </c>
      <c r="OP38" s="25">
        <v>0.41076423847383858</v>
      </c>
      <c r="OQ38" s="25">
        <v>0.61312775488773463</v>
      </c>
      <c r="OR38" s="25">
        <v>0.97835433388557025</v>
      </c>
      <c r="OS38" s="25">
        <v>1.3098839943285172</v>
      </c>
      <c r="OT38" s="25">
        <v>2.0442441824356852</v>
      </c>
      <c r="OU38" s="25">
        <v>1.2149772238414487</v>
      </c>
      <c r="OV38" s="25">
        <v>0.51446423768358562</v>
      </c>
      <c r="OW38" s="25">
        <v>0.43246731888307466</v>
      </c>
      <c r="OX38" s="25">
        <v>0.2938494100893248</v>
      </c>
      <c r="OY38" s="25">
        <v>7.6638975992149347E-2</v>
      </c>
      <c r="OZ38" s="25">
        <v>0.7362420312067004</v>
      </c>
      <c r="PA38" s="25">
        <v>0.1221430075708731</v>
      </c>
      <c r="PB38" s="25">
        <v>1.0590266423660426</v>
      </c>
      <c r="PC38" s="25">
        <v>2.4019630299934525</v>
      </c>
      <c r="PD38" s="25">
        <v>1.1056730054905635</v>
      </c>
      <c r="PE38" s="25">
        <v>2.6031761400000009</v>
      </c>
      <c r="PF38" s="25">
        <v>0.93235700046218251</v>
      </c>
      <c r="PG38" s="25">
        <v>0.51677099485842415</v>
      </c>
      <c r="PH38" s="25">
        <v>1.1332523215011603</v>
      </c>
    </row>
    <row r="39" spans="1:424" x14ac:dyDescent="0.3">
      <c r="A39" s="11" t="s">
        <v>29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5">
        <v>0.36799999999999999</v>
      </c>
      <c r="CJ39" s="25">
        <v>0.25600000000000001</v>
      </c>
      <c r="CK39" s="25">
        <v>7.3999999999999996E-2</v>
      </c>
      <c r="CL39" s="25">
        <v>0.14100000000000001</v>
      </c>
      <c r="CM39" s="25">
        <v>0.23800000000000002</v>
      </c>
      <c r="CN39" s="25">
        <v>0.183</v>
      </c>
      <c r="CO39" s="25">
        <v>0.13900000000000001</v>
      </c>
      <c r="CP39" s="25">
        <v>0.442</v>
      </c>
      <c r="CQ39" s="25">
        <v>0.504</v>
      </c>
      <c r="CR39" s="25">
        <v>5.3999999999999999E-2</v>
      </c>
      <c r="CS39" s="25">
        <v>0.80100000000000005</v>
      </c>
      <c r="CT39" s="25">
        <v>0.65800000000000003</v>
      </c>
      <c r="CU39" s="25">
        <v>0.25700000000000001</v>
      </c>
      <c r="CV39" s="25">
        <v>0.111</v>
      </c>
      <c r="CW39" s="25">
        <v>0.128</v>
      </c>
      <c r="CX39" s="25">
        <v>5.8000000000000003E-2</v>
      </c>
      <c r="CY39" s="25">
        <v>1.4E-2</v>
      </c>
      <c r="CZ39" s="25">
        <v>0.49630200000000002</v>
      </c>
      <c r="DA39" s="25">
        <v>5.8000000000000003E-2</v>
      </c>
      <c r="DB39" s="25">
        <v>1.7000000000000001E-2</v>
      </c>
      <c r="DC39" s="25">
        <v>0.57200000000000006</v>
      </c>
      <c r="DD39" s="25">
        <v>0.11900000000000001</v>
      </c>
      <c r="DE39" s="25">
        <v>0.53600000000000003</v>
      </c>
      <c r="DF39" s="25">
        <v>0.30099999999999999</v>
      </c>
      <c r="DG39" s="25">
        <v>0.30099999999999999</v>
      </c>
      <c r="DH39" s="25">
        <v>0.433</v>
      </c>
      <c r="DI39" s="25">
        <v>1.4E-2</v>
      </c>
      <c r="DJ39" s="25">
        <v>5.7000000000000002E-2</v>
      </c>
      <c r="DK39" s="25">
        <v>3.1E-2</v>
      </c>
      <c r="DL39" s="25">
        <v>5.3000000000000005E-2</v>
      </c>
      <c r="DM39" s="25">
        <v>9.0999999999999998E-2</v>
      </c>
      <c r="DN39" s="25">
        <v>0.1</v>
      </c>
      <c r="DO39" s="25">
        <v>7.0000000000000007E-2</v>
      </c>
      <c r="DP39" s="25">
        <v>0.11800000000000001</v>
      </c>
      <c r="DQ39" s="25">
        <v>0.66</v>
      </c>
      <c r="DR39" s="25">
        <v>0.14100000000000001</v>
      </c>
      <c r="DS39" s="25">
        <v>0.71599999999999997</v>
      </c>
      <c r="DT39" s="25">
        <v>0.65900000000000003</v>
      </c>
      <c r="DU39" s="25">
        <v>0.29299999999999998</v>
      </c>
      <c r="DV39" s="25">
        <v>0.112</v>
      </c>
      <c r="DW39" s="25">
        <v>0.14699999999999999</v>
      </c>
      <c r="DX39" s="25">
        <v>0.23499999999999999</v>
      </c>
      <c r="DY39" s="25">
        <v>0.36099999999999999</v>
      </c>
      <c r="DZ39" s="25">
        <v>0.16900000000000001</v>
      </c>
      <c r="EA39" s="25">
        <v>0.61499999999999999</v>
      </c>
      <c r="EB39" s="25">
        <v>0.625</v>
      </c>
      <c r="EC39" s="25">
        <v>0.45800000000000002</v>
      </c>
      <c r="ED39" s="25">
        <v>0.36799999999999999</v>
      </c>
      <c r="EE39" s="25">
        <v>0.255</v>
      </c>
      <c r="EF39" s="25">
        <v>0.22600000000000001</v>
      </c>
      <c r="EG39" s="25">
        <v>0.185</v>
      </c>
      <c r="EH39" s="25">
        <v>0.21299999999999999</v>
      </c>
      <c r="EI39" s="25">
        <v>0.22700000000000001</v>
      </c>
      <c r="EJ39" s="25">
        <v>0.29599999999999999</v>
      </c>
      <c r="EK39" s="25">
        <v>0.126</v>
      </c>
      <c r="EL39" s="25">
        <v>0.20799999999999999</v>
      </c>
      <c r="EM39" s="25">
        <v>0.53100000000000003</v>
      </c>
      <c r="EN39" s="25">
        <v>0.36399999999999999</v>
      </c>
      <c r="EO39" s="25">
        <v>0.39400000000000002</v>
      </c>
      <c r="EP39" s="25">
        <v>0.27100000000000002</v>
      </c>
      <c r="EQ39" s="25">
        <v>0.251</v>
      </c>
      <c r="ER39" s="25">
        <v>0.72799999999999998</v>
      </c>
      <c r="ES39" s="25">
        <v>1.0840000000000001</v>
      </c>
      <c r="ET39" s="25">
        <v>0.32900000000000001</v>
      </c>
      <c r="EU39" s="25">
        <v>0.28100000000000003</v>
      </c>
      <c r="EV39" s="25">
        <v>0.32900000000000001</v>
      </c>
      <c r="EW39" s="25">
        <v>0.42099999999999999</v>
      </c>
      <c r="EX39" s="25">
        <v>0.315</v>
      </c>
      <c r="EY39" s="25">
        <v>0.33600000000000002</v>
      </c>
      <c r="EZ39" s="25">
        <v>0.38100000000000001</v>
      </c>
      <c r="FA39" s="25">
        <v>0.56599999999999995</v>
      </c>
      <c r="FB39" s="25">
        <v>0.45700000000000002</v>
      </c>
      <c r="FC39" s="25">
        <v>0.60199999999999998</v>
      </c>
      <c r="FD39" s="25">
        <v>1.2370000000000001</v>
      </c>
      <c r="FE39" s="25">
        <v>1.202</v>
      </c>
      <c r="FF39" s="25">
        <v>0.53200000000000003</v>
      </c>
      <c r="FG39" s="25">
        <v>0.48499999999999999</v>
      </c>
      <c r="FH39" s="25">
        <v>0.309</v>
      </c>
      <c r="FI39" s="25">
        <v>0.47699999999999998</v>
      </c>
      <c r="FJ39" s="25">
        <v>0.38200000000000001</v>
      </c>
      <c r="FK39" s="25">
        <v>0.38500000000000001</v>
      </c>
      <c r="FL39" s="25">
        <v>0.38700000000000001</v>
      </c>
      <c r="FM39" s="25">
        <v>0.38800000000000001</v>
      </c>
      <c r="FN39" s="25">
        <v>0.29599999999999999</v>
      </c>
      <c r="FO39" s="25">
        <v>0.96</v>
      </c>
      <c r="FP39" s="25">
        <v>0.33200000000000002</v>
      </c>
      <c r="FQ39" s="25">
        <v>0.45700000000000002</v>
      </c>
      <c r="FR39" s="25">
        <v>1.028</v>
      </c>
      <c r="FS39" s="25">
        <v>0.54800000000000004</v>
      </c>
      <c r="FT39" s="25">
        <v>0.45500000000000002</v>
      </c>
      <c r="FU39" s="25">
        <v>0.35</v>
      </c>
      <c r="FV39" s="25">
        <v>0.308</v>
      </c>
      <c r="FW39" s="25">
        <v>0.439</v>
      </c>
      <c r="FX39" s="25">
        <v>0.48099999999999998</v>
      </c>
      <c r="FY39" s="25">
        <v>0.438</v>
      </c>
      <c r="FZ39" s="25">
        <v>0.52600000000000002</v>
      </c>
      <c r="GA39" s="25">
        <v>0.45300000000000001</v>
      </c>
      <c r="GB39" s="25">
        <v>0.46300000000000002</v>
      </c>
      <c r="GC39" s="25">
        <v>0.48499999999999999</v>
      </c>
      <c r="GD39" s="25">
        <v>0.52500000000000002</v>
      </c>
      <c r="GE39" s="25">
        <v>0.32600000000000001</v>
      </c>
      <c r="GF39" s="25">
        <v>0.42399999999999999</v>
      </c>
      <c r="GG39" s="25">
        <v>0.57099999999999995</v>
      </c>
      <c r="GH39" s="25">
        <v>0.60499999999999998</v>
      </c>
      <c r="GI39" s="25">
        <v>0.55700000000000005</v>
      </c>
      <c r="GJ39" s="25">
        <v>1.278</v>
      </c>
      <c r="GK39" s="25">
        <v>1.9750000000000001</v>
      </c>
      <c r="GL39" s="25">
        <v>1.325</v>
      </c>
      <c r="GM39" s="25">
        <v>1.123</v>
      </c>
      <c r="GN39" s="25">
        <v>0.74199999999999999</v>
      </c>
      <c r="GO39" s="25">
        <v>0.81699999999999995</v>
      </c>
      <c r="GP39" s="25">
        <v>1.923</v>
      </c>
      <c r="GQ39" s="25">
        <v>1.1739999999999999</v>
      </c>
      <c r="GR39" s="25">
        <v>0.38900000000000001</v>
      </c>
      <c r="GS39" s="25">
        <v>0.53600000000000003</v>
      </c>
      <c r="GT39" s="25">
        <v>0.57699999999999996</v>
      </c>
      <c r="GU39" s="25">
        <v>0.68100000000000005</v>
      </c>
      <c r="GV39" s="25">
        <v>1.377</v>
      </c>
      <c r="GW39" s="25">
        <v>1.655</v>
      </c>
      <c r="GX39" s="25">
        <v>0.63900000000000001</v>
      </c>
      <c r="GY39" s="25">
        <v>1.647</v>
      </c>
      <c r="GZ39" s="25">
        <v>1.3480000000000001</v>
      </c>
      <c r="HA39" s="25">
        <v>1.7569999999999999</v>
      </c>
      <c r="HB39" s="25">
        <v>1.3560000000000001</v>
      </c>
      <c r="HC39" s="25">
        <v>1.915</v>
      </c>
      <c r="HD39" s="25">
        <v>0.876</v>
      </c>
      <c r="HE39" s="25">
        <v>0.68600000000000005</v>
      </c>
      <c r="HF39" s="25">
        <v>0.76700000000000002</v>
      </c>
      <c r="HG39" s="25">
        <v>0.85299999999999998</v>
      </c>
      <c r="HH39" s="25">
        <v>0.998</v>
      </c>
      <c r="HI39" s="25">
        <v>0.82399999999999995</v>
      </c>
      <c r="HJ39" s="25">
        <v>1.0720000000000001</v>
      </c>
      <c r="HK39" s="25">
        <v>1.105</v>
      </c>
      <c r="HL39" s="25">
        <v>0.66</v>
      </c>
      <c r="HM39" s="25">
        <v>0.97899999999999998</v>
      </c>
      <c r="HN39" s="25">
        <v>0.81699999999999995</v>
      </c>
      <c r="HO39" s="25">
        <v>0.89500000000000002</v>
      </c>
      <c r="HP39" s="25">
        <v>1.0049999999999999</v>
      </c>
      <c r="HQ39" s="25">
        <v>0.69299999999999995</v>
      </c>
      <c r="HR39" s="25">
        <v>1.123</v>
      </c>
      <c r="HS39" s="25">
        <v>0.55900000000000005</v>
      </c>
      <c r="HT39" s="25">
        <v>0.46</v>
      </c>
      <c r="HU39" s="25">
        <v>0.50700000000000001</v>
      </c>
      <c r="HV39" s="25">
        <v>0.65500000000000003</v>
      </c>
      <c r="HW39" s="25">
        <v>0.59399999999999997</v>
      </c>
      <c r="HX39" s="25">
        <v>3.6150000000000002</v>
      </c>
      <c r="HY39" s="25">
        <v>0.79800000000000004</v>
      </c>
      <c r="HZ39" s="25">
        <v>1.1950000000000001</v>
      </c>
      <c r="IA39" s="25">
        <v>1.0509999999999999</v>
      </c>
      <c r="IB39" s="25">
        <v>0.873</v>
      </c>
      <c r="IC39" s="25">
        <v>0.82686960000000298</v>
      </c>
      <c r="ID39" s="25">
        <v>0.52687751999999999</v>
      </c>
      <c r="IE39" s="25">
        <v>0.85512131000000002</v>
      </c>
      <c r="IF39" s="25">
        <v>1.0593938599999999</v>
      </c>
      <c r="IG39" s="25">
        <v>1.10038824</v>
      </c>
      <c r="IH39" s="25">
        <v>0.60442035000000005</v>
      </c>
      <c r="II39" s="25">
        <v>0.716783320000001</v>
      </c>
      <c r="IJ39" s="25">
        <v>0.91935798000000202</v>
      </c>
      <c r="IK39" s="25">
        <v>1.24138017</v>
      </c>
      <c r="IL39" s="25">
        <v>1.0071755</v>
      </c>
      <c r="IM39" s="25">
        <v>1.01904661</v>
      </c>
      <c r="IN39" s="25">
        <v>1.8384161999999999</v>
      </c>
      <c r="IO39" s="25">
        <v>0.92621941999999802</v>
      </c>
      <c r="IP39" s="25">
        <v>1.07792954</v>
      </c>
      <c r="IQ39" s="25">
        <v>1.02220457</v>
      </c>
      <c r="IR39" s="25">
        <v>1.0533282399999999</v>
      </c>
      <c r="IS39" s="25">
        <v>1.1985089</v>
      </c>
      <c r="IT39" s="25">
        <v>0.96131307999999804</v>
      </c>
      <c r="IU39" s="25">
        <v>0.98646044999999905</v>
      </c>
      <c r="IV39" s="25">
        <v>1.06434816</v>
      </c>
      <c r="IW39" s="25">
        <v>0.77271062999999995</v>
      </c>
      <c r="IX39" s="25">
        <v>0.73931067000000095</v>
      </c>
      <c r="IY39" s="25">
        <v>1.07225602</v>
      </c>
      <c r="IZ39" s="25">
        <v>1.0159997999999999</v>
      </c>
      <c r="JA39" s="25">
        <v>3.6490663799999998</v>
      </c>
      <c r="JB39" s="25">
        <v>1.8219409099999999</v>
      </c>
      <c r="JC39" s="25">
        <v>1.2305217399999999</v>
      </c>
      <c r="JD39" s="25">
        <v>1.4666357400000001</v>
      </c>
      <c r="JE39" s="25">
        <v>1.2559694400000001</v>
      </c>
      <c r="JF39" s="25">
        <v>0.96622450999999998</v>
      </c>
      <c r="JG39" s="25">
        <v>0.94512457999999899</v>
      </c>
      <c r="JH39" s="25">
        <v>1.1510886</v>
      </c>
      <c r="JI39" s="25">
        <v>0.93662832999999901</v>
      </c>
      <c r="JJ39" s="25">
        <v>0.94412951000000001</v>
      </c>
      <c r="JK39" s="25">
        <v>1.21787169</v>
      </c>
      <c r="JL39" s="25">
        <v>0.97105087000000101</v>
      </c>
      <c r="JM39" s="25">
        <v>1.477895204</v>
      </c>
      <c r="JN39" s="25">
        <v>2.0469511350000098</v>
      </c>
      <c r="JO39" s="25">
        <v>1.2662510379999901</v>
      </c>
      <c r="JP39" s="25">
        <v>2.1730767505865098</v>
      </c>
      <c r="JQ39" s="25">
        <v>2.1148218390929401</v>
      </c>
      <c r="JR39" s="25">
        <v>1.6730042456770899</v>
      </c>
      <c r="JS39" s="25">
        <v>2.0167913222710698</v>
      </c>
      <c r="JT39" s="25">
        <v>1.44648333652836</v>
      </c>
      <c r="JU39" s="25">
        <v>1.5074986189975601</v>
      </c>
      <c r="JV39" s="25">
        <v>1.5159164960404301</v>
      </c>
      <c r="JW39" s="25">
        <v>1.6749763714983901</v>
      </c>
      <c r="JX39" s="25">
        <v>1.85641257772833</v>
      </c>
      <c r="JY39" s="25">
        <v>1.97180247440423</v>
      </c>
      <c r="JZ39" s="25">
        <v>1.90387112638036</v>
      </c>
      <c r="KA39" s="25">
        <v>4.0021161480992102</v>
      </c>
      <c r="KB39" s="25">
        <v>2.6535183485127098</v>
      </c>
      <c r="KC39" s="25">
        <v>2.1061756004606802</v>
      </c>
      <c r="KD39" s="25">
        <v>3.7517839216953499</v>
      </c>
      <c r="KE39" s="25">
        <v>2.5957534907556199</v>
      </c>
      <c r="KF39" s="25">
        <v>2.2825559630111099</v>
      </c>
      <c r="KG39" s="25">
        <v>2.2323309625669099</v>
      </c>
      <c r="KH39" s="25">
        <v>1.98034794351471</v>
      </c>
      <c r="KI39" s="25">
        <v>2.2518758662882199</v>
      </c>
      <c r="KJ39" s="25">
        <v>4.3636646551336096</v>
      </c>
      <c r="KK39" s="25">
        <v>4.0163047895005803</v>
      </c>
      <c r="KL39" s="25">
        <v>5.7554032137794202</v>
      </c>
      <c r="KM39" s="25">
        <v>4.8540451108213496</v>
      </c>
      <c r="KN39" s="25">
        <v>3.2507986399531799</v>
      </c>
      <c r="KO39" s="25">
        <v>2.4246763841890799</v>
      </c>
      <c r="KP39" s="25">
        <v>4.7488325126557998</v>
      </c>
      <c r="KQ39" s="25">
        <v>3.1639529421458801</v>
      </c>
      <c r="KR39" s="25">
        <v>2.3880703539841601</v>
      </c>
      <c r="KS39" s="25">
        <v>3.7210552785292101</v>
      </c>
      <c r="KT39" s="25">
        <v>2.8833210586659801</v>
      </c>
      <c r="KU39" s="25">
        <v>3.1871117499544801</v>
      </c>
      <c r="KV39" s="25">
        <v>2.8084601431028098</v>
      </c>
      <c r="KW39" s="25">
        <v>2.1068660266935799</v>
      </c>
      <c r="KX39" s="25">
        <v>2.6847980799307498</v>
      </c>
      <c r="KY39" s="25">
        <v>2.78614950964496</v>
      </c>
      <c r="KZ39" s="25">
        <v>1.29100726626647</v>
      </c>
      <c r="LA39" s="25">
        <v>4.9100625585109698</v>
      </c>
      <c r="LB39" s="25">
        <v>2.61905791987216</v>
      </c>
      <c r="LC39" s="25">
        <v>2.48196481478965</v>
      </c>
      <c r="LD39" s="25">
        <v>4.09918561633779</v>
      </c>
      <c r="LE39" s="25">
        <v>4.3662641743126702</v>
      </c>
      <c r="LF39" s="25">
        <v>3.1913208379336102</v>
      </c>
      <c r="LG39" s="25">
        <v>3.83717015135253</v>
      </c>
      <c r="LH39" s="25">
        <v>4.0825764600469201</v>
      </c>
      <c r="LI39" s="25">
        <v>3.3337305499061101</v>
      </c>
      <c r="LJ39" s="25">
        <v>4.2214230669472101</v>
      </c>
      <c r="LK39" s="25">
        <v>4.90430058447751</v>
      </c>
      <c r="LL39" s="25">
        <v>2.5908407853489699</v>
      </c>
      <c r="LM39" s="25">
        <v>3.8030621382780199</v>
      </c>
      <c r="LN39" s="25">
        <v>4.5333013572539</v>
      </c>
      <c r="LO39" s="25">
        <v>3.89742758999998</v>
      </c>
      <c r="LP39" s="25">
        <v>2.7478020299999901</v>
      </c>
      <c r="LQ39" s="25">
        <v>2.7394377099999998</v>
      </c>
      <c r="LR39" s="25">
        <v>3.6764832699999999</v>
      </c>
      <c r="LS39" s="25">
        <v>1.9981650199999901</v>
      </c>
      <c r="LT39" s="25">
        <v>2.1725993400000001</v>
      </c>
      <c r="LU39" s="25">
        <v>2.1789749600000001</v>
      </c>
      <c r="LV39" s="25">
        <v>3.3914499599999899</v>
      </c>
      <c r="LW39" s="25">
        <v>4.2974186199999904</v>
      </c>
      <c r="LX39" s="25">
        <v>3.3459857162359601</v>
      </c>
      <c r="LY39" s="25">
        <v>2.98480075000001</v>
      </c>
      <c r="LZ39" s="25">
        <v>2.3291263199999901</v>
      </c>
      <c r="MA39" s="25">
        <v>2.8411183399999902</v>
      </c>
      <c r="MB39" s="25">
        <v>2.4462262000000101</v>
      </c>
      <c r="MC39" s="25">
        <v>2.80696995</v>
      </c>
      <c r="MD39" s="25">
        <v>2.41888830999999</v>
      </c>
      <c r="ME39" s="25">
        <v>3.7614394900000101</v>
      </c>
      <c r="MF39" s="25">
        <v>3.3123181357676299</v>
      </c>
      <c r="MG39" s="25">
        <v>2.5777370900000198</v>
      </c>
      <c r="MH39" s="25">
        <v>4.1457389699999698</v>
      </c>
      <c r="MI39" s="25">
        <v>4.4551672728250598</v>
      </c>
      <c r="MJ39" s="25">
        <v>2.6733146614462502</v>
      </c>
      <c r="MK39" s="25">
        <v>3.8623093399998898</v>
      </c>
      <c r="ML39" s="25">
        <v>4.7972995000000997</v>
      </c>
      <c r="MM39" s="25">
        <v>4.8721435500001302</v>
      </c>
      <c r="MN39" s="25">
        <v>4.3197126365514498</v>
      </c>
      <c r="MO39" s="25">
        <v>3.3148568100000202</v>
      </c>
      <c r="MP39" s="25">
        <v>3.5584400499999802</v>
      </c>
      <c r="MQ39" s="25">
        <v>3.41922917133921</v>
      </c>
      <c r="MR39" s="25">
        <v>3.2384472099999702</v>
      </c>
      <c r="MS39" s="25">
        <v>2.5694959900000298</v>
      </c>
      <c r="MT39" s="25">
        <v>2.85784061999999</v>
      </c>
      <c r="MU39" s="25">
        <v>3.7881951800000202</v>
      </c>
      <c r="MV39" s="25">
        <v>3.7039240900000499</v>
      </c>
      <c r="MW39" s="25">
        <v>4.0444800403257704</v>
      </c>
      <c r="MX39" s="25">
        <v>4.1142457043610197</v>
      </c>
      <c r="MY39" s="25">
        <v>4.2523586563729303</v>
      </c>
      <c r="MZ39" s="25">
        <v>3.02087330060403</v>
      </c>
      <c r="NA39" s="25">
        <v>4.30809342165551</v>
      </c>
      <c r="NB39" s="25">
        <v>3.3494869613586098</v>
      </c>
      <c r="NC39" s="25">
        <v>4.0769465979720696</v>
      </c>
      <c r="ND39" s="25">
        <v>4.3974323335531897</v>
      </c>
      <c r="NE39" s="25">
        <v>3.23767094708835</v>
      </c>
      <c r="NF39" s="25">
        <v>3.8839175828972601</v>
      </c>
      <c r="NG39" s="25">
        <v>4.0589204199999704</v>
      </c>
      <c r="NH39" s="25">
        <v>4.3020161701179802</v>
      </c>
      <c r="NI39" s="25">
        <v>4.0885029764823901</v>
      </c>
      <c r="NJ39" s="25">
        <v>4.0740188600840304</v>
      </c>
      <c r="NK39" s="25">
        <v>3.1482930476825399</v>
      </c>
      <c r="NL39" s="25">
        <v>6.6663523799801201</v>
      </c>
      <c r="NM39" s="25">
        <v>3.9738891805814101</v>
      </c>
      <c r="NN39" s="25">
        <v>5.5355717562516</v>
      </c>
      <c r="NO39" s="25">
        <v>5.09709331935312</v>
      </c>
      <c r="NP39" s="25">
        <v>5.2770857285989603</v>
      </c>
      <c r="NQ39" s="25">
        <v>4.3343517499999997</v>
      </c>
      <c r="NR39" s="25">
        <v>5.2717135900000596</v>
      </c>
      <c r="NS39" s="25">
        <v>5.3996951699999398</v>
      </c>
      <c r="NT39" s="25">
        <v>7.7351793000000404</v>
      </c>
      <c r="NU39" s="25">
        <v>7.4687256700000502</v>
      </c>
      <c r="NV39" s="25">
        <v>7.3439845800001997</v>
      </c>
      <c r="NW39" s="25">
        <v>6.9157173600002304</v>
      </c>
      <c r="NX39" s="25">
        <v>6.6337736600000898</v>
      </c>
      <c r="NY39" s="25">
        <v>5.1027336900000302</v>
      </c>
      <c r="NZ39" s="25">
        <v>5.1770226500000902</v>
      </c>
      <c r="OA39" s="25">
        <v>5.8266626399999302</v>
      </c>
      <c r="OB39" s="25">
        <v>7.8839553899999002</v>
      </c>
      <c r="OC39" s="25">
        <v>5.2672632360122096</v>
      </c>
      <c r="OD39" s="25">
        <v>5.9792498117901216</v>
      </c>
      <c r="OE39" s="25">
        <v>7.3569210272888004</v>
      </c>
      <c r="OF39" s="25">
        <v>5.9990269809639898</v>
      </c>
      <c r="OG39" s="25">
        <v>8.0751591172480097</v>
      </c>
      <c r="OH39" s="25">
        <v>7.0236718712389496</v>
      </c>
      <c r="OI39" s="25">
        <v>6.9985675583523799</v>
      </c>
      <c r="OJ39" s="25">
        <v>5.4126075069037096</v>
      </c>
      <c r="OK39" s="25">
        <v>7.7588130289053101</v>
      </c>
      <c r="OL39" s="25">
        <v>7.6853735942811801</v>
      </c>
      <c r="OM39" s="25">
        <v>6.7365815713683102</v>
      </c>
      <c r="ON39" s="25">
        <v>6.5884820665005002</v>
      </c>
      <c r="OO39" s="25">
        <v>7.7046757112014479</v>
      </c>
      <c r="OP39" s="25">
        <v>6.6911333782812967</v>
      </c>
      <c r="OQ39" s="25">
        <v>17.875045929171545</v>
      </c>
      <c r="OR39" s="25">
        <v>8.3278218064114551</v>
      </c>
      <c r="OS39" s="25">
        <v>9.1601220892309687</v>
      </c>
      <c r="OT39" s="25">
        <v>11.135844049467529</v>
      </c>
      <c r="OU39" s="25">
        <v>13.684973800366034</v>
      </c>
      <c r="OV39" s="25">
        <v>8.9711509182657512</v>
      </c>
      <c r="OW39" s="25">
        <v>7.4917308231459954</v>
      </c>
      <c r="OX39" s="25">
        <v>7.6338706729600769</v>
      </c>
      <c r="OY39" s="25">
        <v>7.9792954054344776</v>
      </c>
      <c r="OZ39" s="25">
        <v>6.6627777710737313</v>
      </c>
      <c r="PA39" s="25">
        <v>8.0971723968640763</v>
      </c>
      <c r="PB39" s="25">
        <v>8.0582774909584636</v>
      </c>
      <c r="PC39" s="25">
        <v>7.9383992610289074</v>
      </c>
      <c r="PD39" s="25">
        <v>9.3022959226101882</v>
      </c>
      <c r="PE39" s="25">
        <v>8.4386746600000642</v>
      </c>
      <c r="PF39" s="25">
        <v>11.375370298495195</v>
      </c>
      <c r="PG39" s="25">
        <v>11.387388295815246</v>
      </c>
      <c r="PH39" s="25">
        <v>8.401121513431498</v>
      </c>
    </row>
    <row r="40" spans="1:424" x14ac:dyDescent="0.3">
      <c r="A40" s="11" t="s">
        <v>30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7.4999999999999997E-2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7.0000000000000001E-3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1.4E-2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2E-3</v>
      </c>
      <c r="GC40" s="25">
        <v>2E-3</v>
      </c>
      <c r="GD40" s="25">
        <v>0</v>
      </c>
      <c r="GE40" s="25">
        <v>0</v>
      </c>
      <c r="GF40" s="25">
        <v>4.0000000000000001E-3</v>
      </c>
      <c r="GG40" s="25">
        <v>1.2999999999999999E-2</v>
      </c>
      <c r="GH40" s="25">
        <v>0</v>
      </c>
      <c r="GI40" s="25">
        <v>0</v>
      </c>
      <c r="GJ40" s="25">
        <v>2.3E-2</v>
      </c>
      <c r="GK40" s="25">
        <v>0</v>
      </c>
      <c r="GL40" s="25">
        <v>0</v>
      </c>
      <c r="GM40" s="25">
        <v>0</v>
      </c>
      <c r="GN40" s="25">
        <v>9.8000000000000004E-2</v>
      </c>
      <c r="GO40" s="25">
        <v>1E-3</v>
      </c>
      <c r="GP40" s="25">
        <v>0</v>
      </c>
      <c r="GQ40" s="25">
        <v>1.2E-2</v>
      </c>
      <c r="GR40" s="25">
        <v>3.0000000000000001E-3</v>
      </c>
      <c r="GS40" s="25">
        <v>4.0000000000000001E-3</v>
      </c>
      <c r="GT40" s="25">
        <v>1E-3</v>
      </c>
      <c r="GU40" s="25">
        <v>0</v>
      </c>
      <c r="GV40" s="25">
        <v>0</v>
      </c>
      <c r="GW40" s="25">
        <v>0</v>
      </c>
      <c r="GX40" s="25">
        <v>0</v>
      </c>
      <c r="GY40" s="25">
        <v>2E-3</v>
      </c>
      <c r="GZ40" s="25">
        <v>2E-3</v>
      </c>
      <c r="HA40" s="25">
        <v>0</v>
      </c>
      <c r="HB40" s="25">
        <v>0</v>
      </c>
      <c r="HC40" s="25">
        <v>0</v>
      </c>
      <c r="HD40" s="25">
        <v>7.0000000000000001E-3</v>
      </c>
      <c r="HE40" s="25">
        <v>0</v>
      </c>
      <c r="HF40" s="25">
        <v>0</v>
      </c>
      <c r="HG40" s="25">
        <v>0</v>
      </c>
      <c r="HH40" s="25">
        <v>0</v>
      </c>
      <c r="HI40" s="25">
        <v>3.6999999999999998E-2</v>
      </c>
      <c r="HJ40" s="25">
        <v>0</v>
      </c>
      <c r="HK40" s="25">
        <v>3.1E-2</v>
      </c>
      <c r="HL40" s="25">
        <v>0</v>
      </c>
      <c r="HM40" s="25">
        <v>0</v>
      </c>
      <c r="HN40" s="25">
        <v>0</v>
      </c>
      <c r="HO40" s="25">
        <v>0</v>
      </c>
      <c r="HP40" s="25">
        <v>0</v>
      </c>
      <c r="HQ40" s="25">
        <v>0</v>
      </c>
      <c r="HR40" s="25">
        <v>0</v>
      </c>
      <c r="HS40" s="25">
        <v>0</v>
      </c>
      <c r="HT40" s="25">
        <v>0</v>
      </c>
      <c r="HU40" s="25">
        <v>0</v>
      </c>
      <c r="HV40" s="25">
        <v>0</v>
      </c>
      <c r="HW40" s="25">
        <v>4.0000000000000001E-3</v>
      </c>
      <c r="HX40" s="25">
        <v>5.8000000000000003E-2</v>
      </c>
      <c r="HY40" s="25">
        <v>2E-3</v>
      </c>
      <c r="HZ40" s="25">
        <v>0</v>
      </c>
      <c r="IA40" s="25">
        <v>1E-3</v>
      </c>
      <c r="IB40" s="25">
        <v>0</v>
      </c>
      <c r="IC40" s="25">
        <v>3.60583E-3</v>
      </c>
      <c r="ID40" s="25">
        <v>1.3512400000000001E-3</v>
      </c>
      <c r="IE40" s="25">
        <v>3.4390850000000001E-2</v>
      </c>
      <c r="IF40" s="25">
        <v>1.214497E-2</v>
      </c>
      <c r="IG40" s="25">
        <v>1.4708000000000001E-4</v>
      </c>
      <c r="IH40" s="25">
        <v>1.7279999999999999E-3</v>
      </c>
      <c r="II40" s="25">
        <v>0</v>
      </c>
      <c r="IJ40" s="25">
        <v>3.55646E-3</v>
      </c>
      <c r="IK40" s="25">
        <v>2.8368600000000001E-2</v>
      </c>
      <c r="IL40" s="25">
        <v>4.0178579999999998E-2</v>
      </c>
      <c r="IM40" s="25">
        <v>5.1133900000000003E-2</v>
      </c>
      <c r="IN40" s="25">
        <v>1.8347680000000002E-2</v>
      </c>
      <c r="IO40" s="25">
        <v>0.117039</v>
      </c>
      <c r="IP40" s="25">
        <v>0.31911948000000001</v>
      </c>
      <c r="IQ40" s="25">
        <v>0.16412950000000001</v>
      </c>
      <c r="IR40" s="25">
        <v>9.5182760000000005E-2</v>
      </c>
      <c r="IS40" s="25">
        <v>3.5583660000000003E-2</v>
      </c>
      <c r="IT40" s="25">
        <v>0</v>
      </c>
      <c r="IU40" s="25">
        <v>0</v>
      </c>
      <c r="IV40" s="25">
        <v>0</v>
      </c>
      <c r="IW40" s="25">
        <v>1.4782E-3</v>
      </c>
      <c r="IX40" s="25">
        <v>0</v>
      </c>
      <c r="IY40" s="25">
        <v>0</v>
      </c>
      <c r="IZ40" s="25">
        <v>0</v>
      </c>
      <c r="JA40" s="25">
        <v>0</v>
      </c>
      <c r="JB40" s="25">
        <v>0</v>
      </c>
      <c r="JC40" s="25">
        <v>5.736E-5</v>
      </c>
      <c r="JD40" s="25">
        <v>1.1237E-4</v>
      </c>
      <c r="JE40" s="25">
        <v>1.098E-4</v>
      </c>
      <c r="JF40" s="25">
        <v>0</v>
      </c>
      <c r="JG40" s="25">
        <v>0</v>
      </c>
      <c r="JH40" s="25">
        <v>0</v>
      </c>
      <c r="JI40" s="25">
        <v>4.9459000000000005E-4</v>
      </c>
      <c r="JJ40" s="25">
        <v>0</v>
      </c>
      <c r="JK40" s="25">
        <v>1.1759E-4</v>
      </c>
      <c r="JL40" s="25">
        <v>0</v>
      </c>
      <c r="JM40" s="25">
        <v>0</v>
      </c>
      <c r="JN40" s="25">
        <v>0.42425949499999999</v>
      </c>
      <c r="JO40" s="25">
        <v>0.26326312899999998</v>
      </c>
      <c r="JP40" s="25">
        <v>3.39754915219804E-2</v>
      </c>
      <c r="JQ40" s="25">
        <v>7.6066570000000002E-3</v>
      </c>
      <c r="JR40" s="25">
        <v>6.1105851601012499E-3</v>
      </c>
      <c r="JS40" s="25">
        <v>1.657494E-3</v>
      </c>
      <c r="JT40" s="25">
        <v>2.5180176136203E-3</v>
      </c>
      <c r="JU40" s="25">
        <v>9.3279347999999998E-2</v>
      </c>
      <c r="JV40" s="25">
        <v>4.4299207504837597E-3</v>
      </c>
      <c r="JW40" s="25">
        <v>1.5345650000000001E-3</v>
      </c>
      <c r="JX40" s="25">
        <v>9.0702530000000003E-3</v>
      </c>
      <c r="JY40" s="25">
        <v>4.9768992184715099E-3</v>
      </c>
      <c r="JZ40" s="25">
        <v>6.6020752000000002E-2</v>
      </c>
      <c r="KA40" s="25">
        <v>0.196560587478881</v>
      </c>
      <c r="KB40" s="25">
        <v>0.114174425742974</v>
      </c>
      <c r="KC40" s="25">
        <v>0.82730296197737097</v>
      </c>
      <c r="KD40" s="25">
        <v>1.28448782471746</v>
      </c>
      <c r="KE40" s="25">
        <v>1.56591872973065</v>
      </c>
      <c r="KF40" s="25">
        <v>1.4481793843628901</v>
      </c>
      <c r="KG40" s="25">
        <v>0.83204161942976096</v>
      </c>
      <c r="KH40" s="25">
        <v>0.78593781344591696</v>
      </c>
      <c r="KI40" s="25">
        <v>0.492356310658492</v>
      </c>
      <c r="KJ40" s="25">
        <v>0.161237922794641</v>
      </c>
      <c r="KK40" s="25">
        <v>0.241059466846404</v>
      </c>
      <c r="KL40" s="25">
        <v>0.218478230672038</v>
      </c>
      <c r="KM40" s="25">
        <v>1.7625012999999998E-2</v>
      </c>
      <c r="KN40" s="25">
        <v>0.103237193134062</v>
      </c>
      <c r="KO40" s="25">
        <v>0.10716395099999999</v>
      </c>
      <c r="KP40" s="25">
        <v>1.3450779E-2</v>
      </c>
      <c r="KQ40" s="25">
        <v>0.106422964669747</v>
      </c>
      <c r="KR40" s="25">
        <v>0.23147549499780801</v>
      </c>
      <c r="KS40" s="25">
        <v>0.30623921591724401</v>
      </c>
      <c r="KT40" s="25">
        <v>2.7629435203962101E-2</v>
      </c>
      <c r="KU40" s="25">
        <v>3.67857669587765E-2</v>
      </c>
      <c r="KV40" s="25">
        <v>6.4401291890199594E-2</v>
      </c>
      <c r="KW40" s="25">
        <v>6.6321237316375195E-2</v>
      </c>
      <c r="KX40" s="25">
        <v>9.0772180607812305E-3</v>
      </c>
      <c r="KY40" s="25">
        <v>0.12023514780137599</v>
      </c>
      <c r="KZ40" s="25">
        <v>1.30594025244689E-2</v>
      </c>
      <c r="LA40" s="25">
        <v>2.4870878692381901E-2</v>
      </c>
      <c r="LB40" s="25">
        <v>1.4815899E-2</v>
      </c>
      <c r="LC40" s="25">
        <v>6.2512762762531704E-2</v>
      </c>
      <c r="LD40" s="25">
        <v>0.517198127952747</v>
      </c>
      <c r="LE40" s="25">
        <v>3.6463515807970602E-2</v>
      </c>
      <c r="LF40" s="25">
        <v>1.02839659349246E-2</v>
      </c>
      <c r="LG40" s="25">
        <v>0.26390676887553799</v>
      </c>
      <c r="LH40" s="25">
        <v>0.84414630870789698</v>
      </c>
      <c r="LI40" s="25">
        <v>0.73357579867157796</v>
      </c>
      <c r="LJ40" s="25">
        <v>0.36835733564759898</v>
      </c>
      <c r="LK40" s="25">
        <v>0.38431067185441198</v>
      </c>
      <c r="LL40" s="25">
        <v>1.8764381927215301E-2</v>
      </c>
      <c r="LM40" s="25">
        <v>0.38660771392708099</v>
      </c>
      <c r="LN40" s="25">
        <v>0.26228052510385003</v>
      </c>
      <c r="LO40" s="25">
        <v>0.30854914999999999</v>
      </c>
      <c r="LP40" s="25">
        <v>0.32052328000000002</v>
      </c>
      <c r="LQ40" s="25">
        <v>0.446029969999999</v>
      </c>
      <c r="LR40" s="25">
        <v>0.24123274</v>
      </c>
      <c r="LS40" s="25">
        <v>0.2160318</v>
      </c>
      <c r="LT40" s="25">
        <v>0.16937566000000001</v>
      </c>
      <c r="LU40" s="25">
        <v>0.46632383999999999</v>
      </c>
      <c r="LV40" s="25">
        <v>0.25774698000000001</v>
      </c>
      <c r="LW40" s="25">
        <v>2.6930530000000001E-2</v>
      </c>
      <c r="LX40" s="25">
        <v>0.103805879205234</v>
      </c>
      <c r="LY40" s="25">
        <v>7.6170873305530601E-2</v>
      </c>
      <c r="LZ40" s="25">
        <v>4.7619399999999999E-2</v>
      </c>
      <c r="MA40" s="25">
        <v>4.4185549999999997E-2</v>
      </c>
      <c r="MB40" s="25">
        <v>4.2610580000000002E-2</v>
      </c>
      <c r="MC40" s="25">
        <v>5.7390440000000001E-2</v>
      </c>
      <c r="MD40" s="25">
        <v>0.17030964000000001</v>
      </c>
      <c r="ME40" s="25">
        <v>0.20062836000000001</v>
      </c>
      <c r="MF40" s="25">
        <v>0.10707044259512399</v>
      </c>
      <c r="MG40" s="25">
        <v>9.5169920000000005E-2</v>
      </c>
      <c r="MH40" s="25">
        <v>0.14731486999999999</v>
      </c>
      <c r="MI40" s="25">
        <v>6.7000614872824604E-2</v>
      </c>
      <c r="MJ40" s="25">
        <v>1.9563321501287201E-2</v>
      </c>
      <c r="MK40" s="25">
        <v>0.10365431999999999</v>
      </c>
      <c r="ML40" s="25">
        <v>5.2790080000000003E-2</v>
      </c>
      <c r="MM40" s="25">
        <v>8.6132829999999896E-2</v>
      </c>
      <c r="MN40" s="25">
        <v>0.225376044770111</v>
      </c>
      <c r="MO40" s="25">
        <v>9.94265500000001E-2</v>
      </c>
      <c r="MP40" s="25">
        <v>0.11213897</v>
      </c>
      <c r="MQ40" s="25">
        <v>5.1710720000000002E-2</v>
      </c>
      <c r="MR40" s="25">
        <v>0.14790538671019399</v>
      </c>
      <c r="MS40" s="25">
        <v>9.1942800000000009E-3</v>
      </c>
      <c r="MT40" s="25">
        <v>8.4588350000000007E-2</v>
      </c>
      <c r="MU40" s="25">
        <v>9.5414979999999899E-2</v>
      </c>
      <c r="MV40" s="25">
        <v>4.9104889999999998E-2</v>
      </c>
      <c r="MW40" s="25">
        <v>0.58874682897656805</v>
      </c>
      <c r="MX40" s="25">
        <v>0.119325866559976</v>
      </c>
      <c r="MY40" s="25">
        <v>7.2179051355627799E-2</v>
      </c>
      <c r="MZ40" s="25">
        <v>5.53562209956504E-2</v>
      </c>
      <c r="NA40" s="25">
        <v>0.14736220754870799</v>
      </c>
      <c r="NB40" s="25">
        <v>0.103213973694587</v>
      </c>
      <c r="NC40" s="25">
        <v>6.0262479783124698E-2</v>
      </c>
      <c r="ND40" s="25">
        <v>6.3549162041685703E-2</v>
      </c>
      <c r="NE40" s="25">
        <v>9.3146967355368496E-2</v>
      </c>
      <c r="NF40" s="25">
        <v>3.23132389221523E-2</v>
      </c>
      <c r="NG40" s="25">
        <v>5.2488470000000002E-2</v>
      </c>
      <c r="NH40" s="25">
        <v>2.5307506944463699E-2</v>
      </c>
      <c r="NI40" s="25">
        <v>2.9498449988094099E-2</v>
      </c>
      <c r="NJ40" s="25">
        <v>3.4389149998756599E-2</v>
      </c>
      <c r="NK40" s="25">
        <v>1.7240841650413799E-2</v>
      </c>
      <c r="NL40" s="25">
        <v>8.8475799982132994E-2</v>
      </c>
      <c r="NM40" s="25">
        <v>9.2732393625018797E-2</v>
      </c>
      <c r="NN40" s="25">
        <v>2.2967783317927901E-2</v>
      </c>
      <c r="NO40" s="25">
        <v>1.24707718617148</v>
      </c>
      <c r="NP40" s="25">
        <v>1.2766101942543</v>
      </c>
      <c r="NQ40" s="25">
        <v>2.1638222800000002</v>
      </c>
      <c r="NR40" s="25">
        <v>1.08655312</v>
      </c>
      <c r="NS40" s="25">
        <v>0.28800239</v>
      </c>
      <c r="NT40" s="25">
        <v>0.18466732</v>
      </c>
      <c r="NU40" s="25">
        <v>0.14684665</v>
      </c>
      <c r="NV40" s="25">
        <v>7.9036129999999996E-2</v>
      </c>
      <c r="NW40" s="25">
        <v>0.11948035999999999</v>
      </c>
      <c r="NX40" s="25">
        <v>0.19057742</v>
      </c>
      <c r="NY40" s="25">
        <v>0.18128316999999999</v>
      </c>
      <c r="NZ40" s="25">
        <v>0.18928697</v>
      </c>
      <c r="OA40" s="25">
        <v>8.7739399999999995E-2</v>
      </c>
      <c r="OB40" s="25">
        <v>7.9799819999999994E-2</v>
      </c>
      <c r="OC40" s="25">
        <v>6.6019426617680302E-2</v>
      </c>
      <c r="OD40" s="25">
        <v>9.3795480921537555E-2</v>
      </c>
      <c r="OE40" s="25">
        <v>0.135640489775713</v>
      </c>
      <c r="OF40" s="25">
        <v>9.4680403008408506E-2</v>
      </c>
      <c r="OG40" s="25">
        <v>9.9848384429362697E-2</v>
      </c>
      <c r="OH40" s="25">
        <v>9.20819863376654E-2</v>
      </c>
      <c r="OI40" s="25">
        <v>8.7180733974045604E-2</v>
      </c>
      <c r="OJ40" s="25">
        <v>0.11185311015838199</v>
      </c>
      <c r="OK40" s="25">
        <v>8.3379728755254803E-2</v>
      </c>
      <c r="OL40" s="25">
        <v>0.10563207825597901</v>
      </c>
      <c r="OM40" s="25">
        <v>0.10194852244982</v>
      </c>
      <c r="ON40" s="25">
        <v>0.62010716626192497</v>
      </c>
      <c r="OO40" s="25">
        <v>0.41559347403498947</v>
      </c>
      <c r="OP40" s="25">
        <v>0.13670303055170144</v>
      </c>
      <c r="OQ40" s="25">
        <v>0.88904618123357271</v>
      </c>
      <c r="OR40" s="25">
        <v>0.13921287218379449</v>
      </c>
      <c r="OS40" s="25">
        <v>0.11485953538305542</v>
      </c>
      <c r="OT40" s="25">
        <v>0.21164498350813163</v>
      </c>
      <c r="OU40" s="25">
        <v>0.76096715136620696</v>
      </c>
      <c r="OV40" s="25">
        <v>0.76996188378101427</v>
      </c>
      <c r="OW40" s="25">
        <v>1.4082576447469288</v>
      </c>
      <c r="OX40" s="25">
        <v>1.2524842781089565</v>
      </c>
      <c r="OY40" s="25">
        <v>2.4306819496940477</v>
      </c>
      <c r="OZ40" s="25">
        <v>3.0391901966961017</v>
      </c>
      <c r="PA40" s="25">
        <v>2.2691322556105793</v>
      </c>
      <c r="PB40" s="25">
        <v>2.39046001048415</v>
      </c>
      <c r="PC40" s="25">
        <v>2.4903954324046618</v>
      </c>
      <c r="PD40" s="25">
        <v>1.688468654162288</v>
      </c>
      <c r="PE40" s="25">
        <v>1.3413780099999975</v>
      </c>
      <c r="PF40" s="25">
        <v>1.3751212280697047</v>
      </c>
      <c r="PG40" s="25">
        <v>1.3668528770917217</v>
      </c>
      <c r="PH40" s="25">
        <v>1.0040021099687768</v>
      </c>
    </row>
    <row r="41" spans="1:424" x14ac:dyDescent="0.3">
      <c r="A41" s="11" t="s">
        <v>31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5">
        <v>0</v>
      </c>
      <c r="CJ41" s="25">
        <v>1.1000000000000001E-2</v>
      </c>
      <c r="CK41" s="25">
        <v>1E-3</v>
      </c>
      <c r="CL41" s="25">
        <v>0</v>
      </c>
      <c r="CM41" s="25">
        <v>4.0000000000000001E-3</v>
      </c>
      <c r="CN41" s="25">
        <v>1.1000000000000001E-2</v>
      </c>
      <c r="CO41" s="25">
        <v>0</v>
      </c>
      <c r="CP41" s="25">
        <v>0</v>
      </c>
      <c r="CQ41" s="25">
        <v>0</v>
      </c>
      <c r="CR41" s="25">
        <v>0</v>
      </c>
      <c r="CS41" s="25">
        <v>0</v>
      </c>
      <c r="CT41" s="25">
        <v>0</v>
      </c>
      <c r="CU41" s="25">
        <v>0</v>
      </c>
      <c r="CV41" s="25">
        <v>0</v>
      </c>
      <c r="CW41" s="25">
        <v>0</v>
      </c>
      <c r="CX41" s="25">
        <v>0</v>
      </c>
      <c r="CY41" s="25">
        <v>0</v>
      </c>
      <c r="CZ41" s="25">
        <v>2.5000000000000001E-2</v>
      </c>
      <c r="DA41" s="25">
        <v>2E-3</v>
      </c>
      <c r="DB41" s="25">
        <v>0</v>
      </c>
      <c r="DC41" s="25">
        <v>1.2E-2</v>
      </c>
      <c r="DD41" s="25">
        <v>0.01</v>
      </c>
      <c r="DE41" s="25">
        <v>1E-3</v>
      </c>
      <c r="DF41" s="25">
        <v>8.1000000000000003E-2</v>
      </c>
      <c r="DG41" s="25">
        <v>0</v>
      </c>
      <c r="DH41" s="25">
        <v>0</v>
      </c>
      <c r="DI41" s="25">
        <v>0</v>
      </c>
      <c r="DJ41" s="25">
        <v>1E-3</v>
      </c>
      <c r="DK41" s="25">
        <v>0</v>
      </c>
      <c r="DL41" s="25">
        <v>0</v>
      </c>
      <c r="DM41" s="25">
        <v>1.6E-2</v>
      </c>
      <c r="DN41" s="25">
        <v>2.3E-2</v>
      </c>
      <c r="DO41" s="25">
        <v>1.2E-2</v>
      </c>
      <c r="DP41" s="25">
        <v>9.0000000000000011E-3</v>
      </c>
      <c r="DQ41" s="25">
        <v>0</v>
      </c>
      <c r="DR41" s="25">
        <v>0</v>
      </c>
      <c r="DS41" s="25">
        <v>0.01</v>
      </c>
      <c r="DT41" s="25">
        <v>2.5000000000000001E-2</v>
      </c>
      <c r="DU41" s="25">
        <v>6.0000000000000001E-3</v>
      </c>
      <c r="DV41" s="25">
        <v>0</v>
      </c>
      <c r="DW41" s="25">
        <v>0</v>
      </c>
      <c r="DX41" s="25">
        <v>0</v>
      </c>
      <c r="DY41" s="25">
        <v>0</v>
      </c>
      <c r="DZ41" s="25">
        <v>0</v>
      </c>
      <c r="EA41" s="25">
        <v>0.03</v>
      </c>
      <c r="EB41" s="25">
        <v>0</v>
      </c>
      <c r="EC41" s="25">
        <v>0</v>
      </c>
      <c r="ED41" s="25">
        <v>0</v>
      </c>
      <c r="EE41" s="25">
        <v>0</v>
      </c>
      <c r="EF41" s="25">
        <v>0</v>
      </c>
      <c r="EG41" s="25">
        <v>1.4E-2</v>
      </c>
      <c r="EH41" s="25">
        <v>0.01</v>
      </c>
      <c r="EI41" s="25">
        <v>0.01</v>
      </c>
      <c r="EJ41" s="25">
        <v>0.01</v>
      </c>
      <c r="EK41" s="25">
        <v>1.2999999999999999E-2</v>
      </c>
      <c r="EL41" s="25">
        <v>0</v>
      </c>
      <c r="EM41" s="25">
        <v>2E-3</v>
      </c>
      <c r="EN41" s="25">
        <v>2E-3</v>
      </c>
      <c r="EO41" s="25">
        <v>5.0000000000000001E-3</v>
      </c>
      <c r="EP41" s="25">
        <v>0</v>
      </c>
      <c r="EQ41" s="25">
        <v>2.3E-2</v>
      </c>
      <c r="ER41" s="25">
        <v>2.5000000000000001E-2</v>
      </c>
      <c r="ES41" s="25">
        <v>4.0000000000000001E-3</v>
      </c>
      <c r="ET41" s="25">
        <v>4.0000000000000001E-3</v>
      </c>
      <c r="EU41" s="25">
        <v>5.0000000000000001E-3</v>
      </c>
      <c r="EV41" s="25">
        <v>0</v>
      </c>
      <c r="EW41" s="25">
        <v>4.9000000000000002E-2</v>
      </c>
      <c r="EX41" s="25">
        <v>1.2E-2</v>
      </c>
      <c r="EY41" s="25">
        <v>0</v>
      </c>
      <c r="EZ41" s="25">
        <v>4.0000000000000001E-3</v>
      </c>
      <c r="FA41" s="25">
        <v>6.0000000000000001E-3</v>
      </c>
      <c r="FB41" s="25">
        <v>4.0000000000000001E-3</v>
      </c>
      <c r="FC41" s="25">
        <v>2.4E-2</v>
      </c>
      <c r="FD41" s="25">
        <v>5.0000000000000001E-3</v>
      </c>
      <c r="FE41" s="25">
        <v>0</v>
      </c>
      <c r="FF41" s="25">
        <v>6.0000000000000001E-3</v>
      </c>
      <c r="FG41" s="25">
        <v>0</v>
      </c>
      <c r="FH41" s="25">
        <v>6.0000000000000001E-3</v>
      </c>
      <c r="FI41" s="25">
        <v>4.0000000000000001E-3</v>
      </c>
      <c r="FJ41" s="25">
        <v>0</v>
      </c>
      <c r="FK41" s="25">
        <v>1.7000000000000001E-2</v>
      </c>
      <c r="FL41" s="25">
        <v>1.0999999999999999E-2</v>
      </c>
      <c r="FM41" s="25">
        <v>7.0000000000000001E-3</v>
      </c>
      <c r="FN41" s="25">
        <v>0</v>
      </c>
      <c r="FO41" s="25">
        <v>4.0000000000000001E-3</v>
      </c>
      <c r="FP41" s="25">
        <v>0.01</v>
      </c>
      <c r="FQ41" s="25">
        <v>5.2999999999999999E-2</v>
      </c>
      <c r="FR41" s="25">
        <v>7.0000000000000001E-3</v>
      </c>
      <c r="FS41" s="25">
        <v>0</v>
      </c>
      <c r="FT41" s="25">
        <v>2.4E-2</v>
      </c>
      <c r="FU41" s="25">
        <v>2.5999999999999999E-2</v>
      </c>
      <c r="FV41" s="25">
        <v>4.2999999999999997E-2</v>
      </c>
      <c r="FW41" s="25">
        <v>4.2999999999999997E-2</v>
      </c>
      <c r="FX41" s="25">
        <v>4.8000000000000001E-2</v>
      </c>
      <c r="FY41" s="25">
        <v>2.1999999999999999E-2</v>
      </c>
      <c r="FZ41" s="25">
        <v>2.9000000000000001E-2</v>
      </c>
      <c r="GA41" s="25">
        <v>0.17899999999999999</v>
      </c>
      <c r="GB41" s="25">
        <v>7.3999999999999996E-2</v>
      </c>
      <c r="GC41" s="25">
        <v>8.0000000000000002E-3</v>
      </c>
      <c r="GD41" s="25">
        <v>3.7999999999999999E-2</v>
      </c>
      <c r="GE41" s="25">
        <v>6.9000000000000006E-2</v>
      </c>
      <c r="GF41" s="25">
        <v>3.2000000000000001E-2</v>
      </c>
      <c r="GG41" s="25">
        <v>6.0999999999999999E-2</v>
      </c>
      <c r="GH41" s="25">
        <v>1.2E-2</v>
      </c>
      <c r="GI41" s="25">
        <v>7.0000000000000001E-3</v>
      </c>
      <c r="GJ41" s="25">
        <v>4.2000000000000003E-2</v>
      </c>
      <c r="GK41" s="25">
        <v>0.03</v>
      </c>
      <c r="GL41" s="25">
        <v>1E-3</v>
      </c>
      <c r="GM41" s="25">
        <v>4.0000000000000001E-3</v>
      </c>
      <c r="GN41" s="25">
        <v>0.372</v>
      </c>
      <c r="GO41" s="25">
        <v>0.54700000000000004</v>
      </c>
      <c r="GP41" s="25">
        <v>0.13500000000000001</v>
      </c>
      <c r="GQ41" s="25">
        <v>7.8E-2</v>
      </c>
      <c r="GR41" s="25">
        <v>4.1000000000000002E-2</v>
      </c>
      <c r="GS41" s="25">
        <v>4.3999999999999997E-2</v>
      </c>
      <c r="GT41" s="25">
        <v>8.0000000000000002E-3</v>
      </c>
      <c r="GU41" s="25">
        <v>6.0999999999999999E-2</v>
      </c>
      <c r="GV41" s="25">
        <v>0.95100000000000007</v>
      </c>
      <c r="GW41" s="25">
        <v>0.21299999999999999</v>
      </c>
      <c r="GX41" s="25">
        <v>0.71100000000000008</v>
      </c>
      <c r="GY41" s="25">
        <v>0.57599999999999996</v>
      </c>
      <c r="GZ41" s="25">
        <v>1.1659999999999999</v>
      </c>
      <c r="HA41" s="25">
        <v>0.71399999999999997</v>
      </c>
      <c r="HB41" s="25">
        <v>0.30299999999999999</v>
      </c>
      <c r="HC41" s="25">
        <v>0.63200000000000001</v>
      </c>
      <c r="HD41" s="25">
        <v>0.34400000000000003</v>
      </c>
      <c r="HE41" s="25">
        <v>0.59799999999999998</v>
      </c>
      <c r="HF41" s="25">
        <v>0.52100000000000002</v>
      </c>
      <c r="HG41" s="25">
        <v>0.46200000000000002</v>
      </c>
      <c r="HH41" s="25">
        <v>0.182</v>
      </c>
      <c r="HI41" s="25">
        <v>6.4000000000000001E-2</v>
      </c>
      <c r="HJ41" s="25">
        <v>0.14399999999999999</v>
      </c>
      <c r="HK41" s="25">
        <v>0.13100000000000001</v>
      </c>
      <c r="HL41" s="25">
        <v>0.19400000000000001</v>
      </c>
      <c r="HM41" s="25">
        <v>0.26800000000000002</v>
      </c>
      <c r="HN41" s="25">
        <v>7.3999999999999996E-2</v>
      </c>
      <c r="HO41" s="25">
        <v>0.11799999999999999</v>
      </c>
      <c r="HP41" s="25">
        <v>0.128</v>
      </c>
      <c r="HQ41" s="25">
        <v>3.7999999999999999E-2</v>
      </c>
      <c r="HR41" s="25">
        <v>0.19800000000000001</v>
      </c>
      <c r="HS41" s="25">
        <v>0.253</v>
      </c>
      <c r="HT41" s="25">
        <v>0.152</v>
      </c>
      <c r="HU41" s="25">
        <v>0.3</v>
      </c>
      <c r="HV41" s="25">
        <v>0.252</v>
      </c>
      <c r="HW41" s="25">
        <v>0.14600000000000002</v>
      </c>
      <c r="HX41" s="25">
        <v>3.9E-2</v>
      </c>
      <c r="HY41" s="25">
        <v>4.2999999999999997E-2</v>
      </c>
      <c r="HZ41" s="25">
        <v>5.7999999999999996E-2</v>
      </c>
      <c r="IA41" s="25">
        <v>0.15200000000000002</v>
      </c>
      <c r="IB41" s="25">
        <v>5.8000000000000003E-2</v>
      </c>
      <c r="IC41" s="25">
        <v>9.3313800000000002E-2</v>
      </c>
      <c r="ID41" s="25">
        <v>0.17878011999999999</v>
      </c>
      <c r="IE41" s="25">
        <v>4.5989919999999997E-2</v>
      </c>
      <c r="IF41" s="25">
        <v>1.0940689999999999E-2</v>
      </c>
      <c r="IG41" s="25">
        <v>2.8838119999999998E-2</v>
      </c>
      <c r="IH41" s="25">
        <v>2.7822989999999999E-2</v>
      </c>
      <c r="II41" s="25">
        <v>0.14654689000000001</v>
      </c>
      <c r="IJ41" s="25">
        <v>0.32834951000000001</v>
      </c>
      <c r="IK41" s="25">
        <v>0.28496661000000001</v>
      </c>
      <c r="IL41" s="25">
        <v>6.9964299999999993E-2</v>
      </c>
      <c r="IM41" s="25">
        <v>4.9751000000000005E-4</v>
      </c>
      <c r="IN41" s="25">
        <v>1.137821E-2</v>
      </c>
      <c r="IO41" s="25">
        <v>0.65011149999999995</v>
      </c>
      <c r="IP41" s="25">
        <v>0.44586377999999999</v>
      </c>
      <c r="IQ41" s="25">
        <v>1.40818025</v>
      </c>
      <c r="IR41" s="25">
        <v>0.22090525</v>
      </c>
      <c r="IS41" s="25">
        <v>0.76812329000000001</v>
      </c>
      <c r="IT41" s="25">
        <v>0.32776276999999998</v>
      </c>
      <c r="IU41" s="25">
        <v>4.9803599999999996E-3</v>
      </c>
      <c r="IV41" s="25">
        <v>2.988E-4</v>
      </c>
      <c r="IW41" s="25">
        <v>1.0976929999999999E-2</v>
      </c>
      <c r="IX41" s="25">
        <v>0</v>
      </c>
      <c r="IY41" s="25">
        <v>0</v>
      </c>
      <c r="IZ41" s="25">
        <v>0</v>
      </c>
      <c r="JA41" s="25">
        <v>2.5372473200000099</v>
      </c>
      <c r="JB41" s="25">
        <v>7.3382111399999896</v>
      </c>
      <c r="JC41" s="25">
        <v>2.4824436599999999</v>
      </c>
      <c r="JD41" s="25">
        <v>4.7951732400000102</v>
      </c>
      <c r="JE41" s="25">
        <v>2.4246787300000001</v>
      </c>
      <c r="JF41" s="25">
        <v>0.46944680999999999</v>
      </c>
      <c r="JG41" s="25">
        <v>0.12204988</v>
      </c>
      <c r="JH41" s="25">
        <v>9.9621899999999992E-3</v>
      </c>
      <c r="JI41" s="25">
        <v>2.1033673500000001</v>
      </c>
      <c r="JJ41" s="25">
        <v>3.2773150000000001E-2</v>
      </c>
      <c r="JK41" s="25">
        <v>1.32010337</v>
      </c>
      <c r="JL41" s="25">
        <v>1.7869385099999999</v>
      </c>
      <c r="JM41" s="25">
        <v>1.5574722999999999</v>
      </c>
      <c r="JN41" s="25">
        <v>6.2084471930000298</v>
      </c>
      <c r="JO41" s="25">
        <v>2.8914739490000101</v>
      </c>
      <c r="JP41" s="25">
        <v>5.3308101783046</v>
      </c>
      <c r="JQ41" s="25">
        <v>8.7703058923872703</v>
      </c>
      <c r="JR41" s="25">
        <v>0.28514516528824602</v>
      </c>
      <c r="JS41" s="25">
        <v>1.7749078434094601</v>
      </c>
      <c r="JT41" s="25">
        <v>0.53351137880506505</v>
      </c>
      <c r="JU41" s="25">
        <v>3.24623342145069</v>
      </c>
      <c r="JV41" s="25">
        <v>1.3621439910890001</v>
      </c>
      <c r="JW41" s="25">
        <v>1.7443099142898</v>
      </c>
      <c r="JX41" s="25">
        <v>3.6795178190360498</v>
      </c>
      <c r="JY41" s="25">
        <v>7.4550535725501703</v>
      </c>
      <c r="JZ41" s="25">
        <v>5.4926084431245403</v>
      </c>
      <c r="KA41" s="25">
        <v>9.3177433549656801</v>
      </c>
      <c r="KB41" s="25">
        <v>5.0693693573530796</v>
      </c>
      <c r="KC41" s="25">
        <v>2.34454870909402</v>
      </c>
      <c r="KD41" s="25">
        <v>1.3033456348558099</v>
      </c>
      <c r="KE41" s="25">
        <v>0.73492173947567896</v>
      </c>
      <c r="KF41" s="25">
        <v>2.7618250474826902</v>
      </c>
      <c r="KG41" s="25">
        <v>3.5755822671684001</v>
      </c>
      <c r="KH41" s="25">
        <v>1.5202553832202601</v>
      </c>
      <c r="KI41" s="25">
        <v>0.72732475942520003</v>
      </c>
      <c r="KJ41" s="25">
        <v>0.65070861535920399</v>
      </c>
      <c r="KK41" s="25">
        <v>4.1306988994900404</v>
      </c>
      <c r="KL41" s="25">
        <v>7.6759953323586103</v>
      </c>
      <c r="KM41" s="25">
        <v>4.0984362540000099</v>
      </c>
      <c r="KN41" s="25">
        <v>12.067202407835101</v>
      </c>
      <c r="KO41" s="25">
        <v>7.59549819999999</v>
      </c>
      <c r="KP41" s="25">
        <v>3.6918701920000001</v>
      </c>
      <c r="KQ41" s="25">
        <v>1.4589762150723899</v>
      </c>
      <c r="KR41" s="25">
        <v>1.1483846560011599</v>
      </c>
      <c r="KS41" s="25">
        <v>3.2258878297885101</v>
      </c>
      <c r="KT41" s="25">
        <v>2.7207291490489101</v>
      </c>
      <c r="KU41" s="25">
        <v>7.8631268889347501</v>
      </c>
      <c r="KV41" s="25">
        <v>7.0112631946324599</v>
      </c>
      <c r="KW41" s="25">
        <v>10.4390812659655</v>
      </c>
      <c r="KX41" s="25">
        <v>9.9966512941552708</v>
      </c>
      <c r="KY41" s="25">
        <v>8.2489952067235794</v>
      </c>
      <c r="KZ41" s="25">
        <v>4.2143096829876399</v>
      </c>
      <c r="LA41" s="25">
        <v>2.6483018877489899</v>
      </c>
      <c r="LB41" s="25">
        <v>0.98899594858003204</v>
      </c>
      <c r="LC41" s="25">
        <v>1.9736532907548801</v>
      </c>
      <c r="LD41" s="25">
        <v>1.36950329971096</v>
      </c>
      <c r="LE41" s="25">
        <v>3.1092212964740402</v>
      </c>
      <c r="LF41" s="25">
        <v>1.1157691342081799</v>
      </c>
      <c r="LG41" s="25">
        <v>6.06199094354983</v>
      </c>
      <c r="LH41" s="25">
        <v>5.5759396691674903</v>
      </c>
      <c r="LI41" s="25">
        <v>10.580608626434501</v>
      </c>
      <c r="LJ41" s="25">
        <v>7.6512472057021599</v>
      </c>
      <c r="LK41" s="25">
        <v>10.667808696112999</v>
      </c>
      <c r="LL41" s="25">
        <v>2.6469034775954601</v>
      </c>
      <c r="LM41" s="25">
        <v>5.7355332872315401</v>
      </c>
      <c r="LN41" s="25">
        <v>7.6599469926491599</v>
      </c>
      <c r="LO41" s="25">
        <v>2.9325691499999902</v>
      </c>
      <c r="LP41" s="25">
        <v>2.20358696</v>
      </c>
      <c r="LQ41" s="25">
        <v>3.2163557699999998</v>
      </c>
      <c r="LR41" s="25">
        <v>5.2924334499999901</v>
      </c>
      <c r="LS41" s="25">
        <v>6.1812825299999998</v>
      </c>
      <c r="LT41" s="25">
        <v>11.5411237399999</v>
      </c>
      <c r="LU41" s="25">
        <v>8.8355352699999496</v>
      </c>
      <c r="LV41" s="25">
        <v>9.8933450499999598</v>
      </c>
      <c r="LW41" s="25">
        <v>5.9760393800000102</v>
      </c>
      <c r="LX41" s="25">
        <v>0.78005263573515404</v>
      </c>
      <c r="LY41" s="25">
        <v>1.2534425</v>
      </c>
      <c r="LZ41" s="25">
        <v>0.72129308999999997</v>
      </c>
      <c r="MA41" s="25">
        <v>0.43246710999999999</v>
      </c>
      <c r="MB41" s="25">
        <v>2.8914345899999998</v>
      </c>
      <c r="MC41" s="25">
        <v>3.1867608399999998</v>
      </c>
      <c r="MD41" s="25">
        <v>2.0715899699999998</v>
      </c>
      <c r="ME41" s="25">
        <v>2.2454312000000001</v>
      </c>
      <c r="MF41" s="25">
        <v>2.0720967099999998</v>
      </c>
      <c r="MG41" s="25">
        <v>4.5201754300000001</v>
      </c>
      <c r="MH41" s="25">
        <v>4.38409447</v>
      </c>
      <c r="MI41" s="25">
        <v>3.5102718087998501</v>
      </c>
      <c r="MJ41" s="25">
        <v>1.2405286395944</v>
      </c>
      <c r="MK41" s="25">
        <v>1.4700951600000001</v>
      </c>
      <c r="ML41" s="25">
        <v>0.86112551000000004</v>
      </c>
      <c r="MM41" s="25">
        <v>2.1230704199999999</v>
      </c>
      <c r="MN41" s="25">
        <v>2.0897383596333898</v>
      </c>
      <c r="MO41" s="25">
        <v>4.01415437</v>
      </c>
      <c r="MP41" s="25">
        <v>2.4268257100000001</v>
      </c>
      <c r="MQ41" s="25">
        <v>1.1964868099999999</v>
      </c>
      <c r="MR41" s="25">
        <v>1.4937232510049101</v>
      </c>
      <c r="MS41" s="25">
        <v>0.68975646999999995</v>
      </c>
      <c r="MT41" s="25">
        <v>7.2196654800000299</v>
      </c>
      <c r="MU41" s="25">
        <v>6.3397318800000102</v>
      </c>
      <c r="MV41" s="25">
        <v>3.8411133400000002</v>
      </c>
      <c r="MW41" s="25">
        <v>1.3150741844446401</v>
      </c>
      <c r="MX41" s="25">
        <v>1.6983400893628999</v>
      </c>
      <c r="MY41" s="25">
        <v>0.784773721027618</v>
      </c>
      <c r="MZ41" s="25">
        <v>2.0676222448316999</v>
      </c>
      <c r="NA41" s="25">
        <v>0.575820801814793</v>
      </c>
      <c r="NB41" s="25">
        <v>0.52667406945304995</v>
      </c>
      <c r="NC41" s="25">
        <v>0.48971736953991801</v>
      </c>
      <c r="ND41" s="25">
        <v>1.07487596900528</v>
      </c>
      <c r="NE41" s="25">
        <v>2.08525628509067</v>
      </c>
      <c r="NF41" s="25">
        <v>5.2270231670224501</v>
      </c>
      <c r="NG41" s="25">
        <v>2.7534179700000001</v>
      </c>
      <c r="NH41" s="25">
        <v>1.82172319236234</v>
      </c>
      <c r="NI41" s="25">
        <v>2.57605684702982</v>
      </c>
      <c r="NJ41" s="25">
        <v>1.13754159005037</v>
      </c>
      <c r="NK41" s="25">
        <v>5.5776584328333296</v>
      </c>
      <c r="NL41" s="25">
        <v>8.8065587797687908</v>
      </c>
      <c r="NM41" s="25">
        <v>4.3318021351300198</v>
      </c>
      <c r="NN41" s="25">
        <v>3.4561967654693899</v>
      </c>
      <c r="NO41" s="25">
        <v>3.4075264081615702</v>
      </c>
      <c r="NP41" s="25">
        <v>6.6918269807331603</v>
      </c>
      <c r="NQ41" s="25">
        <v>15.3715845099999</v>
      </c>
      <c r="NR41" s="25">
        <v>7.68698020999999</v>
      </c>
      <c r="NS41" s="25">
        <v>4.7514763899999997</v>
      </c>
      <c r="NT41" s="25">
        <v>2.33989768</v>
      </c>
      <c r="NU41" s="25">
        <v>4.7118914600000004</v>
      </c>
      <c r="NV41" s="25">
        <v>2.6558892099999998</v>
      </c>
      <c r="NW41" s="25">
        <v>4.7555590199999997</v>
      </c>
      <c r="NX41" s="25">
        <v>6.3942798999999999</v>
      </c>
      <c r="NY41" s="25">
        <v>4.12646011</v>
      </c>
      <c r="NZ41" s="25">
        <v>3.4556142099999998</v>
      </c>
      <c r="OA41" s="25">
        <v>3.1809060800000002</v>
      </c>
      <c r="OB41" s="25">
        <v>4.57693849999999</v>
      </c>
      <c r="OC41" s="25">
        <v>5.6736923771530003</v>
      </c>
      <c r="OD41" s="25">
        <v>8.3850582170171997</v>
      </c>
      <c r="OE41" s="25">
        <v>4.4740387721057902</v>
      </c>
      <c r="OF41" s="25">
        <v>4.0207132062172803</v>
      </c>
      <c r="OG41" s="25">
        <v>0.88801213771224996</v>
      </c>
      <c r="OH41" s="25">
        <v>0.42442710111387</v>
      </c>
      <c r="OI41" s="25">
        <v>0.53166900983793697</v>
      </c>
      <c r="OJ41" s="25">
        <v>1.86621940280931</v>
      </c>
      <c r="OK41" s="25">
        <v>2.9924150032930799</v>
      </c>
      <c r="OL41" s="25">
        <v>0.76725277330941</v>
      </c>
      <c r="OM41" s="25">
        <v>1.1259650626166899</v>
      </c>
      <c r="ON41" s="25">
        <v>0.91405204887177305</v>
      </c>
      <c r="OO41" s="25">
        <v>4.7029481671678024</v>
      </c>
      <c r="OP41" s="25">
        <v>1.1592220612080011</v>
      </c>
      <c r="OQ41" s="25">
        <v>1.9595862689456554</v>
      </c>
      <c r="OR41" s="25">
        <v>0.533381408285723</v>
      </c>
      <c r="OS41" s="25">
        <v>0.36435780493028569</v>
      </c>
      <c r="OT41" s="25">
        <v>0.54062124201578687</v>
      </c>
      <c r="OU41" s="25">
        <v>2.9002020326803177</v>
      </c>
      <c r="OV41" s="25">
        <v>2.6995476323382261</v>
      </c>
      <c r="OW41" s="25">
        <v>2.8319126996120563</v>
      </c>
      <c r="OX41" s="25">
        <v>2.3941262684635776</v>
      </c>
      <c r="OY41" s="25">
        <v>4.4045810567635133</v>
      </c>
      <c r="OZ41" s="25">
        <v>1.2142299410137896</v>
      </c>
      <c r="PA41" s="25">
        <v>2.3568982814202579</v>
      </c>
      <c r="PB41" s="25">
        <v>2.0515888417801209</v>
      </c>
      <c r="PC41" s="25">
        <v>1.8777983959090585</v>
      </c>
      <c r="PD41" s="25">
        <v>2.3443399062658541</v>
      </c>
      <c r="PE41" s="25">
        <v>1.1389519999999989</v>
      </c>
      <c r="PF41" s="25">
        <v>3.3396227278920469</v>
      </c>
      <c r="PG41" s="25">
        <v>3.1821023371045412</v>
      </c>
      <c r="PH41" s="25">
        <v>1.6003964610869077</v>
      </c>
    </row>
    <row r="42" spans="1:424" x14ac:dyDescent="0.3">
      <c r="A42" s="11" t="s">
        <v>32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0.434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0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0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  <c r="IN42" s="25">
        <v>0</v>
      </c>
      <c r="IO42" s="25">
        <v>0</v>
      </c>
      <c r="IP42" s="25">
        <v>0</v>
      </c>
      <c r="IQ42" s="25">
        <v>0</v>
      </c>
      <c r="IR42" s="25">
        <v>0</v>
      </c>
      <c r="IS42" s="25">
        <v>0</v>
      </c>
      <c r="IT42" s="25">
        <v>0</v>
      </c>
      <c r="IU42" s="25">
        <v>0</v>
      </c>
      <c r="IV42" s="25">
        <v>0</v>
      </c>
      <c r="IW42" s="25">
        <v>0</v>
      </c>
      <c r="IX42" s="25">
        <v>0</v>
      </c>
      <c r="IY42" s="25">
        <v>0</v>
      </c>
      <c r="IZ42" s="25">
        <v>0</v>
      </c>
      <c r="JA42" s="25">
        <v>0</v>
      </c>
      <c r="JB42" s="25">
        <v>0</v>
      </c>
      <c r="JC42" s="25">
        <v>0</v>
      </c>
      <c r="JD42" s="25">
        <v>0</v>
      </c>
      <c r="JE42" s="25">
        <v>0</v>
      </c>
      <c r="JF42" s="25">
        <v>0</v>
      </c>
      <c r="JG42" s="25">
        <v>0</v>
      </c>
      <c r="JH42" s="25">
        <v>0</v>
      </c>
      <c r="JI42" s="25">
        <v>0</v>
      </c>
      <c r="JJ42" s="25">
        <v>0</v>
      </c>
      <c r="JK42" s="25">
        <v>0</v>
      </c>
      <c r="JL42" s="25">
        <v>0</v>
      </c>
      <c r="JM42" s="25">
        <v>0</v>
      </c>
      <c r="JN42" s="25">
        <v>0</v>
      </c>
      <c r="JO42" s="25">
        <v>0</v>
      </c>
      <c r="JP42" s="25">
        <v>0</v>
      </c>
      <c r="JQ42" s="25">
        <v>0</v>
      </c>
      <c r="JR42" s="25">
        <v>0</v>
      </c>
      <c r="JS42" s="25">
        <v>0</v>
      </c>
      <c r="JT42" s="25">
        <v>0</v>
      </c>
      <c r="JU42" s="25">
        <v>0</v>
      </c>
      <c r="JV42" s="25">
        <v>0</v>
      </c>
      <c r="JW42" s="25">
        <v>0</v>
      </c>
      <c r="JX42" s="25">
        <v>0</v>
      </c>
      <c r="JY42" s="25">
        <v>0</v>
      </c>
      <c r="JZ42" s="25">
        <v>0</v>
      </c>
      <c r="KA42" s="25">
        <v>0</v>
      </c>
      <c r="KB42" s="25">
        <v>0</v>
      </c>
      <c r="KC42" s="25">
        <v>0</v>
      </c>
      <c r="KD42" s="25">
        <v>0</v>
      </c>
      <c r="KE42" s="25">
        <v>0</v>
      </c>
      <c r="KF42" s="25">
        <v>0</v>
      </c>
      <c r="KG42" s="25">
        <v>0</v>
      </c>
      <c r="KH42" s="25">
        <v>0</v>
      </c>
      <c r="KI42" s="25">
        <v>0</v>
      </c>
      <c r="KJ42" s="25">
        <v>0</v>
      </c>
      <c r="KK42" s="25">
        <v>0</v>
      </c>
      <c r="KL42" s="25">
        <v>0</v>
      </c>
      <c r="KM42" s="25">
        <v>0</v>
      </c>
      <c r="KN42" s="25">
        <v>0</v>
      </c>
      <c r="KO42" s="25">
        <v>0</v>
      </c>
      <c r="KP42" s="25">
        <v>0</v>
      </c>
      <c r="KQ42" s="25">
        <v>0</v>
      </c>
      <c r="KR42" s="25">
        <v>0</v>
      </c>
      <c r="KS42" s="25">
        <v>0</v>
      </c>
      <c r="KT42" s="25">
        <v>0</v>
      </c>
      <c r="KU42" s="25">
        <v>0</v>
      </c>
      <c r="KV42" s="25">
        <v>0</v>
      </c>
      <c r="KW42" s="25">
        <v>0</v>
      </c>
      <c r="KX42" s="25">
        <v>0</v>
      </c>
      <c r="KY42" s="25">
        <v>0</v>
      </c>
      <c r="KZ42" s="25">
        <v>0</v>
      </c>
      <c r="LA42" s="25">
        <v>0</v>
      </c>
      <c r="LB42" s="25">
        <v>0</v>
      </c>
      <c r="LC42" s="25">
        <v>0</v>
      </c>
      <c r="LD42" s="25">
        <v>0</v>
      </c>
      <c r="LE42" s="25">
        <v>0</v>
      </c>
      <c r="LF42" s="25">
        <v>0</v>
      </c>
      <c r="LG42" s="25">
        <v>0</v>
      </c>
      <c r="LH42" s="25">
        <v>0</v>
      </c>
      <c r="LI42" s="25">
        <v>0</v>
      </c>
      <c r="LJ42" s="25">
        <v>0</v>
      </c>
      <c r="LK42" s="25">
        <v>0</v>
      </c>
      <c r="LL42" s="25">
        <v>0</v>
      </c>
      <c r="LM42" s="25">
        <v>0</v>
      </c>
      <c r="LN42" s="25">
        <v>0</v>
      </c>
      <c r="LO42" s="25">
        <v>0</v>
      </c>
      <c r="LP42" s="25">
        <v>0</v>
      </c>
      <c r="LQ42" s="25">
        <v>0</v>
      </c>
      <c r="LR42" s="25">
        <v>0</v>
      </c>
      <c r="LS42" s="25">
        <v>0</v>
      </c>
      <c r="LT42" s="25">
        <v>0</v>
      </c>
      <c r="LU42" s="25">
        <v>0</v>
      </c>
      <c r="LV42" s="25">
        <v>0</v>
      </c>
      <c r="LW42" s="25">
        <v>0</v>
      </c>
      <c r="LX42" s="25">
        <v>0</v>
      </c>
      <c r="LY42" s="25">
        <v>0</v>
      </c>
      <c r="LZ42" s="25">
        <v>0</v>
      </c>
      <c r="MA42" s="25">
        <v>0</v>
      </c>
      <c r="MB42" s="25">
        <v>0</v>
      </c>
      <c r="MC42" s="25">
        <v>0</v>
      </c>
      <c r="MD42" s="25">
        <v>0</v>
      </c>
      <c r="ME42" s="25">
        <v>0</v>
      </c>
      <c r="MF42" s="25">
        <v>0</v>
      </c>
      <c r="MG42" s="25">
        <v>0</v>
      </c>
      <c r="MH42" s="25">
        <v>0</v>
      </c>
      <c r="MI42" s="25">
        <v>0</v>
      </c>
      <c r="MJ42" s="25">
        <v>0</v>
      </c>
      <c r="MK42" s="25">
        <v>0</v>
      </c>
      <c r="ML42" s="25">
        <v>0</v>
      </c>
      <c r="MM42" s="25">
        <v>0</v>
      </c>
      <c r="MN42" s="25">
        <v>0</v>
      </c>
      <c r="MO42" s="25">
        <v>0</v>
      </c>
      <c r="MP42" s="25">
        <v>0</v>
      </c>
      <c r="MQ42" s="25">
        <v>0</v>
      </c>
      <c r="MR42" s="25">
        <v>0</v>
      </c>
      <c r="MS42" s="25">
        <v>0</v>
      </c>
      <c r="MT42" s="25">
        <v>0</v>
      </c>
      <c r="MU42" s="25">
        <v>0</v>
      </c>
      <c r="MV42" s="25">
        <v>0</v>
      </c>
      <c r="MW42" s="25">
        <v>0</v>
      </c>
      <c r="MX42" s="25">
        <v>0</v>
      </c>
      <c r="MY42" s="25">
        <v>0</v>
      </c>
      <c r="MZ42" s="25">
        <v>0</v>
      </c>
      <c r="NA42" s="25">
        <v>0</v>
      </c>
      <c r="NB42" s="25">
        <v>0</v>
      </c>
      <c r="NC42" s="25">
        <v>0</v>
      </c>
      <c r="ND42" s="25">
        <v>0</v>
      </c>
      <c r="NE42" s="25">
        <v>0</v>
      </c>
      <c r="NF42" s="25">
        <v>0</v>
      </c>
      <c r="NG42" s="25">
        <v>0</v>
      </c>
      <c r="NH42" s="25">
        <v>0</v>
      </c>
      <c r="NI42" s="25">
        <v>0</v>
      </c>
      <c r="NJ42" s="25">
        <v>0</v>
      </c>
      <c r="NK42" s="25">
        <v>0</v>
      </c>
      <c r="NL42" s="25">
        <v>0</v>
      </c>
      <c r="NM42" s="25">
        <v>0</v>
      </c>
      <c r="NN42" s="25">
        <v>0</v>
      </c>
      <c r="NO42" s="25">
        <v>0</v>
      </c>
      <c r="NP42" s="25">
        <v>0</v>
      </c>
      <c r="NQ42" s="25">
        <v>0</v>
      </c>
      <c r="NR42" s="25">
        <v>0</v>
      </c>
      <c r="NS42" s="25">
        <v>0</v>
      </c>
      <c r="NT42" s="25">
        <v>0</v>
      </c>
      <c r="NU42" s="25">
        <v>0</v>
      </c>
      <c r="NV42" s="25">
        <v>0</v>
      </c>
      <c r="NW42" s="25">
        <v>0</v>
      </c>
      <c r="NX42" s="25">
        <v>0</v>
      </c>
      <c r="NY42" s="25">
        <v>0</v>
      </c>
      <c r="NZ42" s="25">
        <v>0</v>
      </c>
      <c r="OA42" s="25">
        <v>0</v>
      </c>
      <c r="OB42" s="25">
        <v>0</v>
      </c>
      <c r="OC42" s="25">
        <v>0</v>
      </c>
      <c r="OD42" s="25">
        <v>0</v>
      </c>
      <c r="OE42" s="25">
        <v>0</v>
      </c>
      <c r="OF42" s="25">
        <v>0</v>
      </c>
      <c r="OG42" s="25">
        <v>0</v>
      </c>
      <c r="OH42" s="25">
        <v>0</v>
      </c>
      <c r="OI42" s="25">
        <v>0</v>
      </c>
      <c r="OJ42" s="25">
        <v>0</v>
      </c>
      <c r="OK42" s="25">
        <v>0</v>
      </c>
      <c r="OL42" s="25">
        <v>0</v>
      </c>
      <c r="OM42" s="25">
        <v>0</v>
      </c>
      <c r="ON42" s="25">
        <v>0</v>
      </c>
      <c r="OO42" s="25">
        <v>0</v>
      </c>
      <c r="OP42" s="25">
        <v>0</v>
      </c>
      <c r="OQ42" s="25">
        <v>0</v>
      </c>
      <c r="OR42" s="25">
        <v>0</v>
      </c>
      <c r="OS42" s="25">
        <v>0</v>
      </c>
      <c r="OT42" s="25">
        <v>0</v>
      </c>
      <c r="OU42" s="25">
        <v>0</v>
      </c>
      <c r="OV42" s="25">
        <v>0</v>
      </c>
      <c r="OW42" s="25">
        <v>0</v>
      </c>
      <c r="OX42" s="25">
        <v>0</v>
      </c>
      <c r="OY42" s="25">
        <v>0</v>
      </c>
      <c r="OZ42" s="25">
        <v>0</v>
      </c>
      <c r="PA42" s="25">
        <v>0</v>
      </c>
      <c r="PB42" s="25">
        <v>0</v>
      </c>
      <c r="PC42" s="25">
        <v>0</v>
      </c>
      <c r="PD42" s="25">
        <v>0</v>
      </c>
      <c r="PE42" s="25">
        <v>0</v>
      </c>
      <c r="PF42" s="25">
        <v>0</v>
      </c>
      <c r="PG42" s="25">
        <v>0</v>
      </c>
      <c r="PH42" s="25">
        <v>0</v>
      </c>
    </row>
    <row r="43" spans="1:424" x14ac:dyDescent="0.3">
      <c r="A43" s="11" t="s">
        <v>33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5">
        <v>0.158</v>
      </c>
      <c r="CJ43" s="25">
        <v>0.107</v>
      </c>
      <c r="CK43" s="25">
        <v>7.0000000000000007E-2</v>
      </c>
      <c r="CL43" s="25">
        <v>3.3000000000000002E-2</v>
      </c>
      <c r="CM43" s="25">
        <v>4.0000000000000001E-3</v>
      </c>
      <c r="CN43" s="25">
        <v>3.1E-2</v>
      </c>
      <c r="CO43" s="25">
        <v>6.5000000000000002E-2</v>
      </c>
      <c r="CP43" s="25">
        <v>1.9E-2</v>
      </c>
      <c r="CQ43" s="25">
        <v>7.2000000000000008E-2</v>
      </c>
      <c r="CR43" s="25">
        <v>0.03</v>
      </c>
      <c r="CS43" s="25">
        <v>5.1000000000000004E-2</v>
      </c>
      <c r="CT43" s="25">
        <v>8.7999999999999995E-2</v>
      </c>
      <c r="CU43" s="25">
        <v>0.15</v>
      </c>
      <c r="CV43" s="25">
        <v>8.1000000000000003E-2</v>
      </c>
      <c r="CW43" s="25">
        <v>0.11</v>
      </c>
      <c r="CX43" s="25">
        <v>8.7000000000000008E-2</v>
      </c>
      <c r="CY43" s="25">
        <v>1.4999999999999999E-2</v>
      </c>
      <c r="CZ43" s="25">
        <v>2.8509E-2</v>
      </c>
      <c r="DA43" s="25">
        <v>0.15</v>
      </c>
      <c r="DB43" s="25">
        <v>0.115</v>
      </c>
      <c r="DC43" s="25">
        <v>0.157</v>
      </c>
      <c r="DD43" s="25">
        <v>0.10100000000000001</v>
      </c>
      <c r="DE43" s="25">
        <v>0.17599999999999999</v>
      </c>
      <c r="DF43" s="25">
        <v>0.27600000000000002</v>
      </c>
      <c r="DG43" s="25">
        <v>0.27600000000000002</v>
      </c>
      <c r="DH43" s="25">
        <v>0.23100000000000001</v>
      </c>
      <c r="DI43" s="25">
        <v>0.14599999999999999</v>
      </c>
      <c r="DJ43" s="25">
        <v>0.214</v>
      </c>
      <c r="DK43" s="25">
        <v>0.18</v>
      </c>
      <c r="DL43" s="25">
        <v>5.5E-2</v>
      </c>
      <c r="DM43" s="25">
        <v>0.1</v>
      </c>
      <c r="DN43" s="25">
        <v>0.17599999999999999</v>
      </c>
      <c r="DO43" s="25">
        <v>0.107</v>
      </c>
      <c r="DP43" s="25">
        <v>8.4000000000000005E-2</v>
      </c>
      <c r="DQ43" s="25">
        <v>0.33900000000000002</v>
      </c>
      <c r="DR43" s="25">
        <v>0.14599999999999999</v>
      </c>
      <c r="DS43" s="25">
        <v>0.115</v>
      </c>
      <c r="DT43" s="25">
        <v>0.20499999999999999</v>
      </c>
      <c r="DU43" s="25">
        <v>8.8999999999999996E-2</v>
      </c>
      <c r="DV43" s="25">
        <v>0.111</v>
      </c>
      <c r="DW43" s="25">
        <v>5.5E-2</v>
      </c>
      <c r="DX43" s="25">
        <v>4.4999999999999998E-2</v>
      </c>
      <c r="DY43" s="25">
        <v>0.13600000000000001</v>
      </c>
      <c r="DZ43" s="25">
        <v>8.5000000000000006E-2</v>
      </c>
      <c r="EA43" s="25">
        <v>5.8000000000000003E-2</v>
      </c>
      <c r="EB43" s="25">
        <v>4.9000000000000002E-2</v>
      </c>
      <c r="EC43" s="25">
        <v>0.16300000000000001</v>
      </c>
      <c r="ED43" s="25">
        <v>0.158</v>
      </c>
      <c r="EE43" s="25">
        <v>0.13800000000000001</v>
      </c>
      <c r="EF43" s="25">
        <v>0.11899999999999999</v>
      </c>
      <c r="EG43" s="25">
        <v>7.6999999999999999E-2</v>
      </c>
      <c r="EH43" s="25">
        <v>0.105</v>
      </c>
      <c r="EI43" s="25">
        <v>6.7000000000000004E-2</v>
      </c>
      <c r="EJ43" s="25">
        <v>7.2999999999999995E-2</v>
      </c>
      <c r="EK43" s="25">
        <v>4.5999999999999999E-2</v>
      </c>
      <c r="EL43" s="25">
        <v>0.121</v>
      </c>
      <c r="EM43" s="25">
        <v>4.8000000000000001E-2</v>
      </c>
      <c r="EN43" s="25">
        <v>0.107</v>
      </c>
      <c r="EO43" s="25">
        <v>0.17399999999999999</v>
      </c>
      <c r="EP43" s="25">
        <v>0.123</v>
      </c>
      <c r="EQ43" s="25">
        <v>0.13900000000000001</v>
      </c>
      <c r="ER43" s="25">
        <v>0.11799999999999999</v>
      </c>
      <c r="ES43" s="25">
        <v>0.189</v>
      </c>
      <c r="ET43" s="25">
        <v>0.14499999999999999</v>
      </c>
      <c r="EU43" s="25">
        <v>0.08</v>
      </c>
      <c r="EV43" s="25">
        <v>0.13700000000000001</v>
      </c>
      <c r="EW43" s="25">
        <v>0.108</v>
      </c>
      <c r="EX43" s="25">
        <v>9.1999999999999998E-2</v>
      </c>
      <c r="EY43" s="25">
        <v>0.22700000000000001</v>
      </c>
      <c r="EZ43" s="25">
        <v>0.19900000000000001</v>
      </c>
      <c r="FA43" s="25">
        <v>0.154</v>
      </c>
      <c r="FB43" s="25">
        <v>0.14000000000000001</v>
      </c>
      <c r="FC43" s="25">
        <v>0.26500000000000001</v>
      </c>
      <c r="FD43" s="25">
        <v>1.998</v>
      </c>
      <c r="FE43" s="25">
        <v>0.31</v>
      </c>
      <c r="FF43" s="25">
        <v>0.219</v>
      </c>
      <c r="FG43" s="25">
        <v>0.22600000000000001</v>
      </c>
      <c r="FH43" s="25">
        <v>0.38300000000000001</v>
      </c>
      <c r="FI43" s="25">
        <v>0.23400000000000001</v>
      </c>
      <c r="FJ43" s="25">
        <v>0.157</v>
      </c>
      <c r="FK43" s="25">
        <v>0.32200000000000001</v>
      </c>
      <c r="FL43" s="25">
        <v>0.57399999999999995</v>
      </c>
      <c r="FM43" s="25">
        <v>0.32600000000000001</v>
      </c>
      <c r="FN43" s="25">
        <v>0.36899999999999999</v>
      </c>
      <c r="FO43" s="25">
        <v>0.46500000000000002</v>
      </c>
      <c r="FP43" s="25">
        <v>0.30599999999999999</v>
      </c>
      <c r="FQ43" s="25">
        <v>0.30599999999999999</v>
      </c>
      <c r="FR43" s="25">
        <v>0.32300000000000001</v>
      </c>
      <c r="FS43" s="25">
        <v>0.311</v>
      </c>
      <c r="FT43" s="25">
        <v>0.184</v>
      </c>
      <c r="FU43" s="25">
        <v>0.183</v>
      </c>
      <c r="FV43" s="25">
        <v>6.4000000000000001E-2</v>
      </c>
      <c r="FW43" s="25">
        <v>0.02</v>
      </c>
      <c r="FX43" s="25">
        <v>0.13200000000000001</v>
      </c>
      <c r="FY43" s="25">
        <v>0.11799999999999999</v>
      </c>
      <c r="FZ43" s="25">
        <v>0.43099999999999999</v>
      </c>
      <c r="GA43" s="25">
        <v>0.61799999999999999</v>
      </c>
      <c r="GB43" s="25">
        <v>0.58499999999999996</v>
      </c>
      <c r="GC43" s="25">
        <v>0.60799999999999998</v>
      </c>
      <c r="GD43" s="25">
        <v>0.66500000000000004</v>
      </c>
      <c r="GE43" s="25">
        <v>0.90200000000000002</v>
      </c>
      <c r="GF43" s="25">
        <v>0.63200000000000001</v>
      </c>
      <c r="GG43" s="25">
        <v>1.298</v>
      </c>
      <c r="GH43" s="25">
        <v>0.82499999999999996</v>
      </c>
      <c r="GI43" s="25">
        <v>0.90800000000000003</v>
      </c>
      <c r="GJ43" s="25">
        <v>0.55500000000000005</v>
      </c>
      <c r="GK43" s="25">
        <v>0.90600000000000003</v>
      </c>
      <c r="GL43" s="25">
        <v>1.1850000000000001</v>
      </c>
      <c r="GM43" s="25">
        <v>0.84299999999999997</v>
      </c>
      <c r="GN43" s="25">
        <v>0.58399999999999996</v>
      </c>
      <c r="GO43" s="25">
        <v>0.42599999999999999</v>
      </c>
      <c r="GP43" s="25">
        <v>0.51600000000000001</v>
      </c>
      <c r="GQ43" s="25">
        <v>0.68799999999999994</v>
      </c>
      <c r="GR43" s="25">
        <v>0.65100000000000002</v>
      </c>
      <c r="GS43" s="25">
        <v>0.61</v>
      </c>
      <c r="GT43" s="25">
        <v>0.80100000000000005</v>
      </c>
      <c r="GU43" s="25">
        <v>0.57999999999999996</v>
      </c>
      <c r="GV43" s="25">
        <v>1.0069999999999999</v>
      </c>
      <c r="GW43" s="25">
        <v>0.58199999999999996</v>
      </c>
      <c r="GX43" s="25">
        <v>0.98199999999999998</v>
      </c>
      <c r="GY43" s="25">
        <v>0.69499999999999995</v>
      </c>
      <c r="GZ43" s="25">
        <v>0.79100000000000004</v>
      </c>
      <c r="HA43" s="25">
        <v>0.78200000000000003</v>
      </c>
      <c r="HB43" s="25">
        <v>0.79800000000000004</v>
      </c>
      <c r="HC43" s="25">
        <v>0.76500000000000001</v>
      </c>
      <c r="HD43" s="25">
        <v>1.1120000000000001</v>
      </c>
      <c r="HE43" s="25">
        <v>1.3340000000000001</v>
      </c>
      <c r="HF43" s="25">
        <v>0.91700000000000004</v>
      </c>
      <c r="HG43" s="25">
        <v>0.71299999999999997</v>
      </c>
      <c r="HH43" s="25">
        <v>0.75600000000000001</v>
      </c>
      <c r="HI43" s="25">
        <v>0.50600000000000001</v>
      </c>
      <c r="HJ43" s="25">
        <v>0.61</v>
      </c>
      <c r="HK43" s="25">
        <v>1.01</v>
      </c>
      <c r="HL43" s="25">
        <v>0.77300000000000002</v>
      </c>
      <c r="HM43" s="25">
        <v>1.284</v>
      </c>
      <c r="HN43" s="25">
        <v>1.377</v>
      </c>
      <c r="HO43" s="25">
        <v>1.0349999999999999</v>
      </c>
      <c r="HP43" s="25">
        <v>1.3620000000000001</v>
      </c>
      <c r="HQ43" s="25">
        <v>0.89700000000000002</v>
      </c>
      <c r="HR43" s="25">
        <v>1.149</v>
      </c>
      <c r="HS43" s="25">
        <v>1.077</v>
      </c>
      <c r="HT43" s="25">
        <v>0.81599999999999995</v>
      </c>
      <c r="HU43" s="25">
        <v>0.61899999999999999</v>
      </c>
      <c r="HV43" s="25">
        <v>0.88400000000000001</v>
      </c>
      <c r="HW43" s="25">
        <v>0.84599999999999997</v>
      </c>
      <c r="HX43" s="25">
        <v>0.70799999999999996</v>
      </c>
      <c r="HY43" s="25">
        <v>1.0669999999999999</v>
      </c>
      <c r="HZ43" s="25">
        <v>0.96299999999999997</v>
      </c>
      <c r="IA43" s="25">
        <v>0.95199999999999996</v>
      </c>
      <c r="IB43" s="25">
        <v>1.0589999999999999</v>
      </c>
      <c r="IC43" s="25">
        <v>0.80982631999999999</v>
      </c>
      <c r="ID43" s="25">
        <v>0.64802894</v>
      </c>
      <c r="IE43" s="25">
        <v>1.6967399599999999</v>
      </c>
      <c r="IF43" s="25">
        <v>1.09757696</v>
      </c>
      <c r="IG43" s="25">
        <v>2.12357343</v>
      </c>
      <c r="IH43" s="25">
        <v>1.9024178899999999</v>
      </c>
      <c r="II43" s="25">
        <v>1.60796129</v>
      </c>
      <c r="IJ43" s="25">
        <v>2.1378034700000002</v>
      </c>
      <c r="IK43" s="25">
        <v>2.32555443</v>
      </c>
      <c r="IL43" s="25">
        <v>2.1465185899999999</v>
      </c>
      <c r="IM43" s="25">
        <v>2.3063710999999998</v>
      </c>
      <c r="IN43" s="25">
        <v>1.92667192</v>
      </c>
      <c r="IO43" s="25">
        <v>2.16952341</v>
      </c>
      <c r="IP43" s="25">
        <v>2.51016248</v>
      </c>
      <c r="IQ43" s="25">
        <v>2.3409807300000001</v>
      </c>
      <c r="IR43" s="25">
        <v>2.5799896599999999</v>
      </c>
      <c r="IS43" s="25">
        <v>1.8147567099999999</v>
      </c>
      <c r="IT43" s="25">
        <v>2.42802447</v>
      </c>
      <c r="IU43" s="25">
        <v>2.4973102800000002</v>
      </c>
      <c r="IV43" s="25">
        <v>2.8365540299999998</v>
      </c>
      <c r="IW43" s="25">
        <v>2.0617383899999999</v>
      </c>
      <c r="IX43" s="25">
        <v>1.83748399</v>
      </c>
      <c r="IY43" s="25">
        <v>2.5143499199999999</v>
      </c>
      <c r="IZ43" s="25">
        <v>2.8249772800000001</v>
      </c>
      <c r="JA43" s="25">
        <v>3.1808703199999901</v>
      </c>
      <c r="JB43" s="25">
        <v>2.4882369199999999</v>
      </c>
      <c r="JC43" s="25">
        <v>3.1092265700000001</v>
      </c>
      <c r="JD43" s="25">
        <v>2.9176890100000001</v>
      </c>
      <c r="JE43" s="25">
        <v>3.3912253699999999</v>
      </c>
      <c r="JF43" s="25">
        <v>1.98524747</v>
      </c>
      <c r="JG43" s="25">
        <v>3.6302111400000001</v>
      </c>
      <c r="JH43" s="25">
        <v>2.6712724400000001</v>
      </c>
      <c r="JI43" s="25">
        <v>2.7532966600000002</v>
      </c>
      <c r="JJ43" s="25">
        <v>3.2118948199999902</v>
      </c>
      <c r="JK43" s="25">
        <v>2.7735866200000001</v>
      </c>
      <c r="JL43" s="25">
        <v>2.4647654600000002</v>
      </c>
      <c r="JM43" s="25">
        <v>2.857329327</v>
      </c>
      <c r="JN43" s="25">
        <v>3.4020418349999999</v>
      </c>
      <c r="JO43" s="25">
        <v>2.850331143</v>
      </c>
      <c r="JP43" s="25">
        <v>3.2083611539333199</v>
      </c>
      <c r="JQ43" s="25">
        <v>3.7957279220251201</v>
      </c>
      <c r="JR43" s="25">
        <v>2.1408517481786098</v>
      </c>
      <c r="JS43" s="25">
        <v>2.32617727282042</v>
      </c>
      <c r="JT43" s="25">
        <v>1.8371240948328</v>
      </c>
      <c r="JU43" s="25">
        <v>1.76578838371433</v>
      </c>
      <c r="JV43" s="25">
        <v>4.6850640614185002</v>
      </c>
      <c r="JW43" s="25">
        <v>4.6157460107992696</v>
      </c>
      <c r="JX43" s="25">
        <v>3.6954425442272898</v>
      </c>
      <c r="JY43" s="25">
        <v>2.8464500528864698</v>
      </c>
      <c r="JZ43" s="25">
        <v>3.0570009534406002</v>
      </c>
      <c r="KA43" s="25">
        <v>3.0306199732091201</v>
      </c>
      <c r="KB43" s="25">
        <v>2.8246156999986698</v>
      </c>
      <c r="KC43" s="25">
        <v>3.1863258039832698</v>
      </c>
      <c r="KD43" s="25">
        <v>3.22001647962606</v>
      </c>
      <c r="KE43" s="25">
        <v>3.2790509053513701</v>
      </c>
      <c r="KF43" s="25">
        <v>3.35414039999994</v>
      </c>
      <c r="KG43" s="25">
        <v>2.59485662373458</v>
      </c>
      <c r="KH43" s="25">
        <v>2.8028612213153399</v>
      </c>
      <c r="KI43" s="25">
        <v>2.0408619660557701</v>
      </c>
      <c r="KJ43" s="25">
        <v>2.2320675528527198</v>
      </c>
      <c r="KK43" s="25">
        <v>2.6196883882034898</v>
      </c>
      <c r="KL43" s="25">
        <v>1.8936172896276</v>
      </c>
      <c r="KM43" s="25">
        <v>1.5577515925745999</v>
      </c>
      <c r="KN43" s="25">
        <v>1.96450812381799</v>
      </c>
      <c r="KO43" s="25">
        <v>2.0765221280000001</v>
      </c>
      <c r="KP43" s="25">
        <v>2.0827306650000001</v>
      </c>
      <c r="KQ43" s="25">
        <v>1.50365816343433</v>
      </c>
      <c r="KR43" s="25">
        <v>2.0702700247069101</v>
      </c>
      <c r="KS43" s="25">
        <v>1.99984357582186</v>
      </c>
      <c r="KT43" s="25">
        <v>2.2739322789999998</v>
      </c>
      <c r="KU43" s="25">
        <v>2.3759100937205102</v>
      </c>
      <c r="KV43" s="25">
        <v>1.7709721037669801</v>
      </c>
      <c r="KW43" s="25">
        <v>1.74756241425935</v>
      </c>
      <c r="KX43" s="25">
        <v>1.3540250226916899</v>
      </c>
      <c r="KY43" s="25">
        <v>2.40736781788608</v>
      </c>
      <c r="KZ43" s="25">
        <v>2.2027309183219601</v>
      </c>
      <c r="LA43" s="25">
        <v>2.5829236129230999</v>
      </c>
      <c r="LB43" s="25">
        <v>2.2746918766660702</v>
      </c>
      <c r="LC43" s="25">
        <v>1.4968149877255501</v>
      </c>
      <c r="LD43" s="25">
        <v>2.0832922998330701</v>
      </c>
      <c r="LE43" s="25">
        <v>3.0185396368789301</v>
      </c>
      <c r="LF43" s="25">
        <v>1.7662139517012101</v>
      </c>
      <c r="LG43" s="25">
        <v>1.8650263540760399</v>
      </c>
      <c r="LH43" s="25">
        <v>2.0625737899669501</v>
      </c>
      <c r="LI43" s="25">
        <v>2.1559202269590001</v>
      </c>
      <c r="LJ43" s="25">
        <v>2.6380242075415601</v>
      </c>
      <c r="LK43" s="25">
        <v>2.3264593789691701</v>
      </c>
      <c r="LL43" s="25">
        <v>2.7215556252642701</v>
      </c>
      <c r="LM43" s="25">
        <v>2.8577659040282399</v>
      </c>
      <c r="LN43" s="25">
        <v>2.2301240863296101</v>
      </c>
      <c r="LO43" s="25">
        <v>2.6788628999999999</v>
      </c>
      <c r="LP43" s="25">
        <v>3.2870813300000101</v>
      </c>
      <c r="LQ43" s="25">
        <v>3.0810788100000099</v>
      </c>
      <c r="LR43" s="25">
        <v>2.4940920100000001</v>
      </c>
      <c r="LS43" s="25">
        <v>3.16171993999999</v>
      </c>
      <c r="LT43" s="25">
        <v>2.70198226999999</v>
      </c>
      <c r="LU43" s="25">
        <v>3.48689684</v>
      </c>
      <c r="LV43" s="25">
        <v>2.56403876999999</v>
      </c>
      <c r="LW43" s="25">
        <v>2.43401851</v>
      </c>
      <c r="LX43" s="25">
        <v>2.54782452765199</v>
      </c>
      <c r="LY43" s="25">
        <v>3.4914781600000002</v>
      </c>
      <c r="LZ43" s="25">
        <v>3.51968763</v>
      </c>
      <c r="MA43" s="25">
        <v>2.7412652600000098</v>
      </c>
      <c r="MB43" s="25">
        <v>2.7495782100000001</v>
      </c>
      <c r="MC43" s="25">
        <v>2.2525380699999999</v>
      </c>
      <c r="MD43" s="25">
        <v>2.8615424900000002</v>
      </c>
      <c r="ME43" s="25">
        <v>2.7341231299999902</v>
      </c>
      <c r="MF43" s="25">
        <v>1.8552561744623599</v>
      </c>
      <c r="MG43" s="25">
        <v>2.9855115700000101</v>
      </c>
      <c r="MH43" s="25">
        <v>2.69540355</v>
      </c>
      <c r="MI43" s="25">
        <v>3.0703875058173198</v>
      </c>
      <c r="MJ43" s="25">
        <v>1.1296969595019</v>
      </c>
      <c r="MK43" s="25">
        <v>1.64819106</v>
      </c>
      <c r="ML43" s="25">
        <v>2.24678114</v>
      </c>
      <c r="MM43" s="25">
        <v>2.4978551200000099</v>
      </c>
      <c r="MN43" s="25">
        <v>2.5426234769305101</v>
      </c>
      <c r="MO43" s="25">
        <v>2.2779895599999902</v>
      </c>
      <c r="MP43" s="25">
        <v>2.28567092000001</v>
      </c>
      <c r="MQ43" s="25">
        <v>2.6781472500000101</v>
      </c>
      <c r="MR43" s="25">
        <v>2.3730582600000099</v>
      </c>
      <c r="MS43" s="25">
        <v>2.3161510899999902</v>
      </c>
      <c r="MT43" s="25">
        <v>2.2761721399999999</v>
      </c>
      <c r="MU43" s="25">
        <v>3.2535804899999898</v>
      </c>
      <c r="MV43" s="25">
        <v>2.39656723</v>
      </c>
      <c r="MW43" s="25">
        <v>3.05272589836204</v>
      </c>
      <c r="MX43" s="25">
        <v>3.17730024900745</v>
      </c>
      <c r="MY43" s="25">
        <v>5.2384401913364398</v>
      </c>
      <c r="MZ43" s="25">
        <v>4.2375199731858304</v>
      </c>
      <c r="NA43" s="25">
        <v>4.8359418535291097</v>
      </c>
      <c r="NB43" s="25">
        <v>7.43588136990933</v>
      </c>
      <c r="NC43" s="25">
        <v>5.1546335826481702</v>
      </c>
      <c r="ND43" s="25">
        <v>5.0523345391193999</v>
      </c>
      <c r="NE43" s="25">
        <v>3.7988250797181999</v>
      </c>
      <c r="NF43" s="25">
        <v>4.8436344193720302</v>
      </c>
      <c r="NG43" s="25">
        <v>9.2378040000000308</v>
      </c>
      <c r="NH43" s="25">
        <v>5.8485483229044304</v>
      </c>
      <c r="NI43" s="25">
        <v>6.78934123205359</v>
      </c>
      <c r="NJ43" s="25">
        <v>5.0359183400054501</v>
      </c>
      <c r="NK43" s="25">
        <v>5.0933635645051201</v>
      </c>
      <c r="NL43" s="25">
        <v>4.5878578398937604</v>
      </c>
      <c r="NM43" s="25">
        <v>4.2433691085493299</v>
      </c>
      <c r="NN43" s="25">
        <v>3.8467385972686898</v>
      </c>
      <c r="NO43" s="25">
        <v>3.9178260721673102</v>
      </c>
      <c r="NP43" s="25">
        <v>3.8958158770515499</v>
      </c>
      <c r="NQ43" s="25">
        <v>4.1453196900000098</v>
      </c>
      <c r="NR43" s="25">
        <v>4.42335324</v>
      </c>
      <c r="NS43" s="25">
        <v>5.4472713499999896</v>
      </c>
      <c r="NT43" s="25">
        <v>4.4084357900000102</v>
      </c>
      <c r="NU43" s="25">
        <v>5.92567804000001</v>
      </c>
      <c r="NV43" s="25">
        <v>5.4231078400000197</v>
      </c>
      <c r="NW43" s="25">
        <v>5.11929367000001</v>
      </c>
      <c r="NX43" s="25">
        <v>5.5223558099999801</v>
      </c>
      <c r="NY43" s="25">
        <v>5.4280315899999803</v>
      </c>
      <c r="NZ43" s="25">
        <v>5.3797608900000196</v>
      </c>
      <c r="OA43" s="25">
        <v>4.3942676299999901</v>
      </c>
      <c r="OB43" s="25">
        <v>5.2963083599999603</v>
      </c>
      <c r="OC43" s="25">
        <v>4.2321837375234104</v>
      </c>
      <c r="OD43" s="25">
        <v>4.798953404270514</v>
      </c>
      <c r="OE43" s="25">
        <v>4.9828788163495901</v>
      </c>
      <c r="OF43" s="25">
        <v>5.3913830789541297</v>
      </c>
      <c r="OG43" s="25">
        <v>5.4221773153235899</v>
      </c>
      <c r="OH43" s="25">
        <v>4.8524868935450396</v>
      </c>
      <c r="OI43" s="25">
        <v>4.9237137081068703</v>
      </c>
      <c r="OJ43" s="25">
        <v>5.0662069122987896</v>
      </c>
      <c r="OK43" s="25">
        <v>5.12972864965199</v>
      </c>
      <c r="OL43" s="25">
        <v>5.0525627194943104</v>
      </c>
      <c r="OM43" s="25">
        <v>5.1702462803131501</v>
      </c>
      <c r="ON43" s="25">
        <v>5.2275524175897203</v>
      </c>
      <c r="OO43" s="25">
        <v>5.8171808358056154</v>
      </c>
      <c r="OP43" s="25">
        <v>4.9351692582986884</v>
      </c>
      <c r="OQ43" s="25">
        <v>6.7779204491612166</v>
      </c>
      <c r="OR43" s="25">
        <v>5.9856715395481999</v>
      </c>
      <c r="OS43" s="25">
        <v>5.197262622979256</v>
      </c>
      <c r="OT43" s="25">
        <v>4.9773205149052311</v>
      </c>
      <c r="OU43" s="25">
        <v>6.6447430223530795</v>
      </c>
      <c r="OV43" s="25">
        <v>5.5153827016158461</v>
      </c>
      <c r="OW43" s="25">
        <v>4.4918004251623991</v>
      </c>
      <c r="OX43" s="25">
        <v>4.5281400728939047</v>
      </c>
      <c r="OY43" s="25">
        <v>5.1626529534263916</v>
      </c>
      <c r="OZ43" s="25">
        <v>4.6967212886280478</v>
      </c>
      <c r="PA43" s="25">
        <v>3.4532048113869984</v>
      </c>
      <c r="PB43" s="25">
        <v>5.5142638646535831</v>
      </c>
      <c r="PC43" s="25">
        <v>6.1796891108640279</v>
      </c>
      <c r="PD43" s="25">
        <v>5.3088396613035211</v>
      </c>
      <c r="PE43" s="25">
        <v>5.8072012100000006</v>
      </c>
      <c r="PF43" s="25">
        <v>6.9004436081226679</v>
      </c>
      <c r="PG43" s="25">
        <v>7.9736696947239931</v>
      </c>
      <c r="PH43" s="25">
        <v>7.1547625291647163</v>
      </c>
    </row>
    <row r="44" spans="1:424" x14ac:dyDescent="0.3">
      <c r="A44" s="11" t="s">
        <v>34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5">
        <v>0</v>
      </c>
      <c r="CJ44" s="25">
        <v>0</v>
      </c>
      <c r="CK44" s="25">
        <v>0</v>
      </c>
      <c r="CL44" s="25">
        <v>0</v>
      </c>
      <c r="CM44" s="25">
        <v>0</v>
      </c>
      <c r="CN44" s="25">
        <v>0</v>
      </c>
      <c r="CO44" s="25">
        <v>0</v>
      </c>
      <c r="CP44" s="25">
        <v>0</v>
      </c>
      <c r="CQ44" s="25">
        <v>0</v>
      </c>
      <c r="CR44" s="25">
        <v>0</v>
      </c>
      <c r="CS44" s="25">
        <v>0</v>
      </c>
      <c r="CT44" s="25">
        <v>0</v>
      </c>
      <c r="CU44" s="25">
        <v>0</v>
      </c>
      <c r="CV44" s="25">
        <v>0</v>
      </c>
      <c r="CW44" s="25">
        <v>0</v>
      </c>
      <c r="CX44" s="25">
        <v>0</v>
      </c>
      <c r="CY44" s="25">
        <v>0</v>
      </c>
      <c r="CZ44" s="25">
        <v>0</v>
      </c>
      <c r="DA44" s="25">
        <v>0</v>
      </c>
      <c r="DB44" s="25">
        <v>0</v>
      </c>
      <c r="DC44" s="25">
        <v>0</v>
      </c>
      <c r="DD44" s="25">
        <v>0</v>
      </c>
      <c r="DE44" s="25">
        <v>0</v>
      </c>
      <c r="DF44" s="25">
        <v>0</v>
      </c>
      <c r="DG44" s="25">
        <v>0</v>
      </c>
      <c r="DH44" s="25">
        <v>0</v>
      </c>
      <c r="DI44" s="25">
        <v>0</v>
      </c>
      <c r="DJ44" s="25">
        <v>0</v>
      </c>
      <c r="DK44" s="25">
        <v>0</v>
      </c>
      <c r="DL44" s="25">
        <v>0</v>
      </c>
      <c r="DM44" s="25">
        <v>0</v>
      </c>
      <c r="DN44" s="25">
        <v>0</v>
      </c>
      <c r="DO44" s="25">
        <v>0</v>
      </c>
      <c r="DP44" s="25">
        <v>0</v>
      </c>
      <c r="DQ44" s="25">
        <v>0</v>
      </c>
      <c r="DR44" s="25">
        <v>0</v>
      </c>
      <c r="DS44" s="25">
        <v>0</v>
      </c>
      <c r="DT44" s="25">
        <v>0</v>
      </c>
      <c r="DU44" s="25">
        <v>0</v>
      </c>
      <c r="DV44" s="25">
        <v>0</v>
      </c>
      <c r="DW44" s="25">
        <v>0</v>
      </c>
      <c r="DX44" s="25">
        <v>0</v>
      </c>
      <c r="DY44" s="25">
        <v>0</v>
      </c>
      <c r="DZ44" s="25">
        <v>0</v>
      </c>
      <c r="EA44" s="25">
        <v>0</v>
      </c>
      <c r="EB44" s="25">
        <v>0</v>
      </c>
      <c r="EC44" s="25">
        <v>0</v>
      </c>
      <c r="ED44" s="25">
        <v>0</v>
      </c>
      <c r="EE44" s="25">
        <v>0</v>
      </c>
      <c r="EF44" s="25">
        <v>0</v>
      </c>
      <c r="EG44" s="25">
        <v>0</v>
      </c>
      <c r="EH44" s="25">
        <v>0</v>
      </c>
      <c r="EI44" s="25">
        <v>0</v>
      </c>
      <c r="EJ44" s="25">
        <v>0</v>
      </c>
      <c r="EK44" s="25">
        <v>0</v>
      </c>
      <c r="EL44" s="25">
        <v>0</v>
      </c>
      <c r="EM44" s="25">
        <v>0</v>
      </c>
      <c r="EN44" s="25">
        <v>0</v>
      </c>
      <c r="EO44" s="25">
        <v>0</v>
      </c>
      <c r="EP44" s="25">
        <v>0</v>
      </c>
      <c r="EQ44" s="25">
        <v>0</v>
      </c>
      <c r="ER44" s="25">
        <v>0</v>
      </c>
      <c r="ES44" s="25">
        <v>0</v>
      </c>
      <c r="ET44" s="25">
        <v>0</v>
      </c>
      <c r="EU44" s="25">
        <v>0</v>
      </c>
      <c r="EV44" s="25">
        <v>0</v>
      </c>
      <c r="EW44" s="25">
        <v>0</v>
      </c>
      <c r="EX44" s="25">
        <v>0</v>
      </c>
      <c r="EY44" s="25">
        <v>0</v>
      </c>
      <c r="EZ44" s="25">
        <v>0</v>
      </c>
      <c r="FA44" s="25">
        <v>0</v>
      </c>
      <c r="FB44" s="25">
        <v>0</v>
      </c>
      <c r="FC44" s="25">
        <v>0</v>
      </c>
      <c r="FD44" s="25">
        <v>0</v>
      </c>
      <c r="FE44" s="25">
        <v>0</v>
      </c>
      <c r="FF44" s="25">
        <v>0</v>
      </c>
      <c r="FG44" s="25">
        <v>0</v>
      </c>
      <c r="FH44" s="25">
        <v>0</v>
      </c>
      <c r="FI44" s="25">
        <v>0</v>
      </c>
      <c r="FJ44" s="25">
        <v>0</v>
      </c>
      <c r="FK44" s="25">
        <v>0</v>
      </c>
      <c r="FL44" s="25">
        <v>0</v>
      </c>
      <c r="FM44" s="25">
        <v>0</v>
      </c>
      <c r="FN44" s="25">
        <v>0</v>
      </c>
      <c r="FO44" s="25">
        <v>0</v>
      </c>
      <c r="FP44" s="25">
        <v>0</v>
      </c>
      <c r="FQ44" s="25">
        <v>0</v>
      </c>
      <c r="FR44" s="25">
        <v>0</v>
      </c>
      <c r="FS44" s="25">
        <v>0</v>
      </c>
      <c r="FT44" s="25">
        <v>0</v>
      </c>
      <c r="FU44" s="25">
        <v>0</v>
      </c>
      <c r="FV44" s="25">
        <v>0</v>
      </c>
      <c r="FW44" s="25">
        <v>0</v>
      </c>
      <c r="FX44" s="25">
        <v>0</v>
      </c>
      <c r="FY44" s="25">
        <v>0</v>
      </c>
      <c r="FZ44" s="25">
        <v>0</v>
      </c>
      <c r="GA44" s="25">
        <v>0</v>
      </c>
      <c r="GB44" s="25">
        <v>0</v>
      </c>
      <c r="GC44" s="25">
        <v>0</v>
      </c>
      <c r="GD44" s="25">
        <v>0</v>
      </c>
      <c r="GE44" s="25">
        <v>0</v>
      </c>
      <c r="GF44" s="25">
        <v>0</v>
      </c>
      <c r="GG44" s="25">
        <v>0</v>
      </c>
      <c r="GH44" s="25">
        <v>0</v>
      </c>
      <c r="GI44" s="25">
        <v>0</v>
      </c>
      <c r="GJ44" s="25">
        <v>0</v>
      </c>
      <c r="GK44" s="25">
        <v>0</v>
      </c>
      <c r="GL44" s="25">
        <v>0</v>
      </c>
      <c r="GM44" s="25">
        <v>0</v>
      </c>
      <c r="GN44" s="25">
        <v>0</v>
      </c>
      <c r="GO44" s="25">
        <v>0</v>
      </c>
      <c r="GP44" s="25">
        <v>0.73699999999999999</v>
      </c>
      <c r="GQ44" s="25">
        <v>0.82399999999999995</v>
      </c>
      <c r="GR44" s="25">
        <v>0.81100000000000005</v>
      </c>
      <c r="GS44" s="25">
        <v>1.0109999999999999</v>
      </c>
      <c r="GT44" s="25">
        <v>0.52700000000000002</v>
      </c>
      <c r="GU44" s="25">
        <v>0.62</v>
      </c>
      <c r="GV44" s="25">
        <v>0.68799999999999994</v>
      </c>
      <c r="GW44" s="25">
        <v>0.47399999999999998</v>
      </c>
      <c r="GX44" s="25">
        <v>0.193</v>
      </c>
      <c r="GY44" s="25">
        <v>0.63900000000000001</v>
      </c>
      <c r="GZ44" s="25">
        <v>0.96</v>
      </c>
      <c r="HA44" s="25">
        <v>0.71799999999999997</v>
      </c>
      <c r="HB44" s="25">
        <v>1.698</v>
      </c>
      <c r="HC44" s="25">
        <v>1.5820000000000001</v>
      </c>
      <c r="HD44" s="25">
        <v>1.319</v>
      </c>
      <c r="HE44" s="25">
        <v>0.92600000000000005</v>
      </c>
      <c r="HF44" s="25">
        <v>1.0149999999999999</v>
      </c>
      <c r="HG44" s="25">
        <v>1.2010000000000001</v>
      </c>
      <c r="HH44" s="25">
        <v>2.0640000000000001</v>
      </c>
      <c r="HI44" s="25">
        <v>1.165</v>
      </c>
      <c r="HJ44" s="25">
        <v>0.96</v>
      </c>
      <c r="HK44" s="25">
        <v>1.1830000000000001</v>
      </c>
      <c r="HL44" s="25">
        <v>1.1619999999999999</v>
      </c>
      <c r="HM44" s="25">
        <v>1.4330000000000001</v>
      </c>
      <c r="HN44" s="25">
        <v>2.0299999999999998</v>
      </c>
      <c r="HO44" s="25">
        <v>1.6080000000000001</v>
      </c>
      <c r="HP44" s="25">
        <v>1.99</v>
      </c>
      <c r="HQ44" s="25">
        <v>1.1220000000000001</v>
      </c>
      <c r="HR44" s="25">
        <v>1.2490000000000001</v>
      </c>
      <c r="HS44" s="25">
        <v>1.054</v>
      </c>
      <c r="HT44" s="25">
        <v>1.345</v>
      </c>
      <c r="HU44" s="25">
        <v>1.7709999999999999</v>
      </c>
      <c r="HV44" s="25">
        <v>1.681</v>
      </c>
      <c r="HW44" s="25">
        <v>0.75900000000000001</v>
      </c>
      <c r="HX44" s="25">
        <v>1.0940000000000001</v>
      </c>
      <c r="HY44" s="25">
        <v>1.052</v>
      </c>
      <c r="HZ44" s="25">
        <v>1.2170000000000001</v>
      </c>
      <c r="IA44" s="25">
        <v>1.0720000000000001</v>
      </c>
      <c r="IB44" s="25">
        <v>1.379</v>
      </c>
      <c r="IC44" s="25">
        <v>0.82299886</v>
      </c>
      <c r="ID44" s="25">
        <v>1.0314775700000001</v>
      </c>
      <c r="IE44" s="25">
        <v>1.3053007599999999</v>
      </c>
      <c r="IF44" s="25">
        <v>0.89732424</v>
      </c>
      <c r="IG44" s="25">
        <v>1.48894685</v>
      </c>
      <c r="IH44" s="25">
        <v>1.50300218</v>
      </c>
      <c r="II44" s="25">
        <v>1.8398457399999999</v>
      </c>
      <c r="IJ44" s="25">
        <v>1.6932617999999999</v>
      </c>
      <c r="IK44" s="25">
        <v>1.37584738</v>
      </c>
      <c r="IL44" s="25">
        <v>1.9732280799999999</v>
      </c>
      <c r="IM44" s="25">
        <v>1.75551517</v>
      </c>
      <c r="IN44" s="25">
        <v>2.6372395900000001</v>
      </c>
      <c r="IO44" s="25">
        <v>2.13012508</v>
      </c>
      <c r="IP44" s="25">
        <v>2.4163902099999999</v>
      </c>
      <c r="IQ44" s="25">
        <v>2.4245189900000002</v>
      </c>
      <c r="IR44" s="25">
        <v>3.8806209899999899</v>
      </c>
      <c r="IS44" s="25">
        <v>2.79770195</v>
      </c>
      <c r="IT44" s="25">
        <v>3.7571222299999998</v>
      </c>
      <c r="IU44" s="25">
        <v>3.0217228</v>
      </c>
      <c r="IV44" s="25">
        <v>3.69613236</v>
      </c>
      <c r="IW44" s="25">
        <v>3.7362547500000001</v>
      </c>
      <c r="IX44" s="25">
        <v>3.41811468</v>
      </c>
      <c r="IY44" s="25">
        <v>3.7485048000000001</v>
      </c>
      <c r="IZ44" s="25">
        <v>3.9692612999999999</v>
      </c>
      <c r="JA44" s="25">
        <v>2.9280407400000001</v>
      </c>
      <c r="JB44" s="25">
        <v>2.1495932299999998</v>
      </c>
      <c r="JC44" s="25">
        <v>2.2638493199999998</v>
      </c>
      <c r="JD44" s="25">
        <v>2.8823401500000001</v>
      </c>
      <c r="JE44" s="25">
        <v>3.7270630100000002</v>
      </c>
      <c r="JF44" s="25">
        <v>4.9835920400000102</v>
      </c>
      <c r="JG44" s="25">
        <v>2.46534531</v>
      </c>
      <c r="JH44" s="25">
        <v>2.6966147299999998</v>
      </c>
      <c r="JI44" s="25">
        <v>3.5353285799999998</v>
      </c>
      <c r="JJ44" s="25">
        <v>3.2696210899999998</v>
      </c>
      <c r="JK44" s="25">
        <v>3.2331126600000002</v>
      </c>
      <c r="JL44" s="25">
        <v>2.81406505</v>
      </c>
      <c r="JM44" s="25">
        <v>2.2764536560000002</v>
      </c>
      <c r="JN44" s="25">
        <v>1.7088190029999999</v>
      </c>
      <c r="JO44" s="25">
        <v>1.96868226</v>
      </c>
      <c r="JP44" s="25">
        <v>1.8758132439999999</v>
      </c>
      <c r="JQ44" s="25">
        <v>2.1743182236938798</v>
      </c>
      <c r="JR44" s="25">
        <v>1.642556203</v>
      </c>
      <c r="JS44" s="25">
        <v>2.0715537942208901</v>
      </c>
      <c r="JT44" s="25">
        <v>2.4296619819999998</v>
      </c>
      <c r="JU44" s="25">
        <v>3.6228589879999999</v>
      </c>
      <c r="JV44" s="25">
        <v>4.178428319</v>
      </c>
      <c r="JW44" s="25">
        <v>2.6368183869999999</v>
      </c>
      <c r="JX44" s="25">
        <v>2.14220544867583</v>
      </c>
      <c r="JY44" s="25">
        <v>2.40918746670721</v>
      </c>
      <c r="JZ44" s="25">
        <v>1.80589746104333</v>
      </c>
      <c r="KA44" s="25">
        <v>1.9830220489999999</v>
      </c>
      <c r="KB44" s="25">
        <v>1.5534150120000001</v>
      </c>
      <c r="KC44" s="25">
        <v>1.89943359722528</v>
      </c>
      <c r="KD44" s="25">
        <v>1.6693853761618</v>
      </c>
      <c r="KE44" s="25">
        <v>2.4248925314500598</v>
      </c>
      <c r="KF44" s="25">
        <v>1.8286270166443499</v>
      </c>
      <c r="KG44" s="25">
        <v>1.9314737734521901</v>
      </c>
      <c r="KH44" s="25">
        <v>1.7086437475438101</v>
      </c>
      <c r="KI44" s="25">
        <v>2.76929321860317</v>
      </c>
      <c r="KJ44" s="25">
        <v>2.4667819076869</v>
      </c>
      <c r="KK44" s="25">
        <v>1.8458419429999999</v>
      </c>
      <c r="KL44" s="25">
        <v>1.36799110667204</v>
      </c>
      <c r="KM44" s="25">
        <v>1.7022779448815999</v>
      </c>
      <c r="KN44" s="25">
        <v>1.8113672134443899</v>
      </c>
      <c r="KO44" s="25">
        <v>2.0166326529999998</v>
      </c>
      <c r="KP44" s="25">
        <v>2.1267393380000001</v>
      </c>
      <c r="KQ44" s="25">
        <v>1.5374087562562899</v>
      </c>
      <c r="KR44" s="25">
        <v>1.8832287207673499</v>
      </c>
      <c r="KS44" s="25">
        <v>1.56819096793625</v>
      </c>
      <c r="KT44" s="25">
        <v>1.3354145087633</v>
      </c>
      <c r="KU44" s="25">
        <v>1.4464319459999999</v>
      </c>
      <c r="KV44" s="25">
        <v>1.7193341225941501</v>
      </c>
      <c r="KW44" s="25">
        <v>1.7300254982508401</v>
      </c>
      <c r="KX44" s="25">
        <v>1.57079879</v>
      </c>
      <c r="KY44" s="25">
        <v>2.4053938841886602</v>
      </c>
      <c r="KZ44" s="25">
        <v>2.5442333003048998</v>
      </c>
      <c r="LA44" s="25">
        <v>2.8327715667623998</v>
      </c>
      <c r="LB44" s="25">
        <v>2.3163880130000001</v>
      </c>
      <c r="LC44" s="25">
        <v>2.6347391206951301</v>
      </c>
      <c r="LD44" s="25">
        <v>2.1409503475164802</v>
      </c>
      <c r="LE44" s="25">
        <v>2.3917317825635802</v>
      </c>
      <c r="LF44" s="25">
        <v>1.9287133875470099</v>
      </c>
      <c r="LG44" s="25">
        <v>2.2064524542713801</v>
      </c>
      <c r="LH44" s="25">
        <v>2.3376497383396</v>
      </c>
      <c r="LI44" s="25">
        <v>2.31971273581479</v>
      </c>
      <c r="LJ44" s="25">
        <v>1.96646904399046</v>
      </c>
      <c r="LK44" s="25">
        <v>2.2903743892855699</v>
      </c>
      <c r="LL44" s="25">
        <v>2.9648947732790298</v>
      </c>
      <c r="LM44" s="25">
        <v>2.9304716517055298</v>
      </c>
      <c r="LN44" s="25">
        <v>2.9666498265278101</v>
      </c>
      <c r="LO44" s="25">
        <v>2.2098650499999999</v>
      </c>
      <c r="LP44" s="25">
        <v>2.7526968699999999</v>
      </c>
      <c r="LQ44" s="25">
        <v>1.95990899</v>
      </c>
      <c r="LR44" s="25">
        <v>0.97233811999999997</v>
      </c>
      <c r="LS44" s="25">
        <v>2.05497869</v>
      </c>
      <c r="LT44" s="25">
        <v>1.54396545</v>
      </c>
      <c r="LU44" s="25">
        <v>1.60218003</v>
      </c>
      <c r="LV44" s="25">
        <v>1.7375080899999999</v>
      </c>
      <c r="LW44" s="25">
        <v>2.2963897100000001</v>
      </c>
      <c r="LX44" s="25">
        <v>2.00447747351188</v>
      </c>
      <c r="LY44" s="25">
        <v>2.4224278699999999</v>
      </c>
      <c r="LZ44" s="25">
        <v>1.90641042</v>
      </c>
      <c r="MA44" s="25">
        <v>3.0415500500000001</v>
      </c>
      <c r="MB44" s="25">
        <v>4.0153261000000002</v>
      </c>
      <c r="MC44" s="25">
        <v>1.8201038300000001</v>
      </c>
      <c r="MD44" s="25">
        <v>2.7688029799999998</v>
      </c>
      <c r="ME44" s="25">
        <v>1.11814188</v>
      </c>
      <c r="MF44" s="25">
        <v>1.05299019</v>
      </c>
      <c r="MG44" s="25">
        <v>1.5431102400000001</v>
      </c>
      <c r="MH44" s="25">
        <v>1.23754217</v>
      </c>
      <c r="MI44" s="25">
        <v>1.54624722460204</v>
      </c>
      <c r="MJ44" s="25">
        <v>1.42555583200605</v>
      </c>
      <c r="MK44" s="25">
        <v>1.1145958</v>
      </c>
      <c r="ML44" s="25">
        <v>1.1832036800000001</v>
      </c>
      <c r="MM44" s="25">
        <v>1.56069919</v>
      </c>
      <c r="MN44" s="25">
        <v>2.4814402300238898</v>
      </c>
      <c r="MO44" s="25">
        <v>1.8879583499999999</v>
      </c>
      <c r="MP44" s="25">
        <v>1.43018296</v>
      </c>
      <c r="MQ44" s="25">
        <v>1.0263990599999999</v>
      </c>
      <c r="MR44" s="25">
        <v>2.2020425700000001</v>
      </c>
      <c r="MS44" s="25">
        <v>1.01266959</v>
      </c>
      <c r="MT44" s="25">
        <v>0.21720913</v>
      </c>
      <c r="MU44" s="25">
        <v>0.57178576999999997</v>
      </c>
      <c r="MV44" s="25">
        <v>0.21950306800515801</v>
      </c>
      <c r="MW44" s="25">
        <v>0.29015591045885902</v>
      </c>
      <c r="MX44" s="25">
        <v>0.31791484895878502</v>
      </c>
      <c r="MY44" s="25">
        <v>0.25623509624437601</v>
      </c>
      <c r="MZ44" s="25">
        <v>0.27835447443698702</v>
      </c>
      <c r="NA44" s="25">
        <v>0.22573049139406801</v>
      </c>
      <c r="NB44" s="25">
        <v>0.53338358699938004</v>
      </c>
      <c r="NC44" s="25">
        <v>0.53593545893521399</v>
      </c>
      <c r="ND44" s="25">
        <v>0.42876862827477302</v>
      </c>
      <c r="NE44" s="25">
        <v>0.23204129304153201</v>
      </c>
      <c r="NF44" s="25">
        <v>0.126668529731496</v>
      </c>
      <c r="NG44" s="25">
        <v>0.15326944000000001</v>
      </c>
      <c r="NH44" s="25">
        <v>0.20995148180869</v>
      </c>
      <c r="NI44" s="25">
        <v>0.163949769865393</v>
      </c>
      <c r="NJ44" s="25">
        <v>9.1281549998203898E-2</v>
      </c>
      <c r="NK44" s="25">
        <v>0.10263671566580899</v>
      </c>
      <c r="NL44" s="25">
        <v>0.94066713001621205</v>
      </c>
      <c r="NM44" s="25">
        <v>1.3440175965242499E-2</v>
      </c>
      <c r="NN44" s="25">
        <v>0.108597134859985</v>
      </c>
      <c r="NO44" s="25">
        <v>0.23434754773561201</v>
      </c>
      <c r="NP44" s="25">
        <v>4.2744301873827197E-2</v>
      </c>
      <c r="NQ44" s="25">
        <v>5.2122100000000001E-3</v>
      </c>
      <c r="NR44" s="25">
        <v>2.1934530000000001E-2</v>
      </c>
      <c r="NS44" s="25">
        <v>0.10576358</v>
      </c>
      <c r="NT44" s="25">
        <v>9.7111329999999996E-2</v>
      </c>
      <c r="NU44" s="25">
        <v>5.7737570000000002E-2</v>
      </c>
      <c r="NV44" s="25">
        <v>7.6003600000000004E-2</v>
      </c>
      <c r="NW44" s="25">
        <v>0.90261042000000002</v>
      </c>
      <c r="NX44" s="25">
        <v>0.12304846</v>
      </c>
      <c r="NY44" s="25">
        <v>0.12017532</v>
      </c>
      <c r="NZ44" s="25">
        <v>0.14609937000000001</v>
      </c>
      <c r="OA44" s="25">
        <v>0.10410377</v>
      </c>
      <c r="OB44" s="25">
        <v>0.18629678</v>
      </c>
      <c r="OC44" s="25">
        <v>1.0667141287837001E-2</v>
      </c>
      <c r="OD44" s="25">
        <v>7.9519805111637355E-3</v>
      </c>
      <c r="OE44" s="25">
        <v>3.60463714158272E-2</v>
      </c>
      <c r="OF44" s="25">
        <v>1.52516410312649E-2</v>
      </c>
      <c r="OG44" s="25">
        <v>2.8710240528382301E-2</v>
      </c>
      <c r="OH44" s="25">
        <v>5.5828537794403901E-2</v>
      </c>
      <c r="OI44" s="25">
        <v>7.0076387101547705E-2</v>
      </c>
      <c r="OJ44" s="25">
        <v>0.52204517976489795</v>
      </c>
      <c r="OK44" s="25">
        <v>5.05194652023652E-2</v>
      </c>
      <c r="OL44" s="25">
        <v>6.6608715552103695E-2</v>
      </c>
      <c r="OM44" s="25">
        <v>5.6504137953460903E-2</v>
      </c>
      <c r="ON44" s="25">
        <v>0.115149750394825</v>
      </c>
      <c r="OO44" s="25">
        <v>0.31887449120255296</v>
      </c>
      <c r="OP44" s="25">
        <v>4.0155032799810829E-2</v>
      </c>
      <c r="OQ44" s="25">
        <v>0.14610382989191847</v>
      </c>
      <c r="OR44" s="25">
        <v>0.58817377976860263</v>
      </c>
      <c r="OS44" s="25">
        <v>0.15993404028053776</v>
      </c>
      <c r="OT44" s="25">
        <v>0.49827495329796589</v>
      </c>
      <c r="OU44" s="25">
        <v>0.13726602788847914</v>
      </c>
      <c r="OV44" s="25">
        <v>0.16451067381007162</v>
      </c>
      <c r="OW44" s="25">
        <v>0.17903199713551066</v>
      </c>
      <c r="OX44" s="25">
        <v>1.1280002131384075E-2</v>
      </c>
      <c r="OY44" s="25">
        <v>0.18441799587142776</v>
      </c>
      <c r="OZ44" s="25">
        <v>9.4799063459656926E-2</v>
      </c>
      <c r="PA44" s="25">
        <v>0.11248700112901455</v>
      </c>
      <c r="PB44" s="25">
        <v>6.9121975227059415E-2</v>
      </c>
      <c r="PC44" s="25">
        <v>0.16003500327365502</v>
      </c>
      <c r="PD44" s="25">
        <v>0.11551999621528694</v>
      </c>
      <c r="PE44" s="25">
        <v>6.6057850000000001E-2</v>
      </c>
      <c r="PF44" s="25">
        <v>0.15497800385241151</v>
      </c>
      <c r="PG44" s="25">
        <v>0.23181138530445108</v>
      </c>
      <c r="PH44" s="25">
        <v>0.19491181322493004</v>
      </c>
    </row>
    <row r="45" spans="1:424" x14ac:dyDescent="0.3">
      <c r="A45" s="11" t="s">
        <v>35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5">
        <v>0.26400000000000001</v>
      </c>
      <c r="CJ45" s="25">
        <v>0.188</v>
      </c>
      <c r="CK45" s="25">
        <v>8.6000000000000007E-2</v>
      </c>
      <c r="CL45" s="25">
        <v>0.154</v>
      </c>
      <c r="CM45" s="25">
        <v>4.9000000000000002E-2</v>
      </c>
      <c r="CN45" s="25">
        <v>0.153</v>
      </c>
      <c r="CO45" s="25">
        <v>0.11</v>
      </c>
      <c r="CP45" s="25">
        <v>0.14699999999999999</v>
      </c>
      <c r="CQ45" s="25">
        <v>0.14200000000000002</v>
      </c>
      <c r="CR45" s="25">
        <v>0.17200000000000001</v>
      </c>
      <c r="CS45" s="25">
        <v>9.6000000000000002E-2</v>
      </c>
      <c r="CT45" s="25">
        <v>0.115</v>
      </c>
      <c r="CU45" s="25">
        <v>0.246</v>
      </c>
      <c r="CV45" s="25">
        <v>0.218</v>
      </c>
      <c r="CW45" s="25">
        <v>0.14499999999999999</v>
      </c>
      <c r="CX45" s="25">
        <v>0.125</v>
      </c>
      <c r="CY45" s="25">
        <v>0.38700000000000001</v>
      </c>
      <c r="CZ45" s="25">
        <v>0.13905400000000001</v>
      </c>
      <c r="DA45" s="25">
        <v>0.14699999999999999</v>
      </c>
      <c r="DB45" s="25">
        <v>0.12</v>
      </c>
      <c r="DC45" s="25">
        <v>0.14300000000000002</v>
      </c>
      <c r="DD45" s="25">
        <v>7.5999999999999998E-2</v>
      </c>
      <c r="DE45" s="25">
        <v>0.191</v>
      </c>
      <c r="DF45" s="25">
        <v>0.152</v>
      </c>
      <c r="DG45" s="25">
        <v>0.156</v>
      </c>
      <c r="DH45" s="25">
        <v>0.159</v>
      </c>
      <c r="DI45" s="25">
        <v>0.153</v>
      </c>
      <c r="DJ45" s="25">
        <v>0.11700000000000001</v>
      </c>
      <c r="DK45" s="25">
        <v>4.2000000000000003E-2</v>
      </c>
      <c r="DL45" s="25">
        <v>0.11800000000000001</v>
      </c>
      <c r="DM45" s="25">
        <v>0.25700000000000001</v>
      </c>
      <c r="DN45" s="25">
        <v>0.23800000000000002</v>
      </c>
      <c r="DO45" s="25">
        <v>6.8000000000000005E-2</v>
      </c>
      <c r="DP45" s="25">
        <v>0.23800000000000002</v>
      </c>
      <c r="DQ45" s="25">
        <v>0.26900000000000002</v>
      </c>
      <c r="DR45" s="25">
        <v>0.21199999999999999</v>
      </c>
      <c r="DS45" s="25">
        <v>0.156</v>
      </c>
      <c r="DT45" s="25">
        <v>0.27700000000000002</v>
      </c>
      <c r="DU45" s="25">
        <v>0.13400000000000001</v>
      </c>
      <c r="DV45" s="25">
        <v>0.219</v>
      </c>
      <c r="DW45" s="25">
        <v>0.28200000000000003</v>
      </c>
      <c r="DX45" s="25">
        <v>0.20699999999999999</v>
      </c>
      <c r="DY45" s="25">
        <v>0.39500000000000002</v>
      </c>
      <c r="DZ45" s="25">
        <v>0.24099999999999999</v>
      </c>
      <c r="EA45" s="25">
        <v>0.245</v>
      </c>
      <c r="EB45" s="25">
        <v>0</v>
      </c>
      <c r="EC45" s="25">
        <v>0.33100000000000002</v>
      </c>
      <c r="ED45" s="25">
        <v>0.26400000000000001</v>
      </c>
      <c r="EE45" s="25">
        <v>0.255</v>
      </c>
      <c r="EF45" s="25">
        <v>0.26</v>
      </c>
      <c r="EG45" s="25">
        <v>0.27800000000000002</v>
      </c>
      <c r="EH45" s="25">
        <v>0.311</v>
      </c>
      <c r="EI45" s="25">
        <v>0.35299999999999998</v>
      </c>
      <c r="EJ45" s="25">
        <v>0.245</v>
      </c>
      <c r="EK45" s="25">
        <v>0.56799999999999995</v>
      </c>
      <c r="EL45" s="25">
        <v>0.372</v>
      </c>
      <c r="EM45" s="25">
        <v>0.49299999999999999</v>
      </c>
      <c r="EN45" s="25">
        <v>0.28799999999999998</v>
      </c>
      <c r="EO45" s="25">
        <v>0.502</v>
      </c>
      <c r="EP45" s="25">
        <v>0.32300000000000001</v>
      </c>
      <c r="EQ45" s="25">
        <v>0.69599999999999995</v>
      </c>
      <c r="ER45" s="25">
        <v>0.55300000000000005</v>
      </c>
      <c r="ES45" s="25">
        <v>0.56100000000000005</v>
      </c>
      <c r="ET45" s="25">
        <v>0.48799999999999999</v>
      </c>
      <c r="EU45" s="25">
        <v>0.43099999999999999</v>
      </c>
      <c r="EV45" s="25">
        <v>0.28399999999999997</v>
      </c>
      <c r="EW45" s="25">
        <v>0.66400000000000003</v>
      </c>
      <c r="EX45" s="25">
        <v>0.59599999999999997</v>
      </c>
      <c r="EY45" s="25">
        <v>0.71199999999999997</v>
      </c>
      <c r="EZ45" s="25">
        <v>0.52400000000000002</v>
      </c>
      <c r="FA45" s="25">
        <v>0.60299999999999998</v>
      </c>
      <c r="FB45" s="25">
        <v>0.58699999999999997</v>
      </c>
      <c r="FC45" s="25">
        <v>0.67800000000000005</v>
      </c>
      <c r="FD45" s="25">
        <v>0.65200000000000002</v>
      </c>
      <c r="FE45" s="25">
        <v>0.71699999999999997</v>
      </c>
      <c r="FF45" s="25">
        <v>0.64500000000000002</v>
      </c>
      <c r="FG45" s="25">
        <v>0.65300000000000002</v>
      </c>
      <c r="FH45" s="25">
        <v>0.51900000000000002</v>
      </c>
      <c r="FI45" s="25">
        <v>0.67900000000000005</v>
      </c>
      <c r="FJ45" s="25">
        <v>0.66100000000000003</v>
      </c>
      <c r="FK45" s="25">
        <v>0.68400000000000005</v>
      </c>
      <c r="FL45" s="25">
        <v>0.66400000000000003</v>
      </c>
      <c r="FM45" s="25">
        <v>0.64900000000000002</v>
      </c>
      <c r="FN45" s="25">
        <v>0.52200000000000002</v>
      </c>
      <c r="FO45" s="25">
        <v>0.53300000000000003</v>
      </c>
      <c r="FP45" s="25">
        <v>0.83099999999999996</v>
      </c>
      <c r="FQ45" s="25">
        <v>0.378</v>
      </c>
      <c r="FR45" s="25">
        <v>0.40200000000000002</v>
      </c>
      <c r="FS45" s="25">
        <v>0.49199999999999999</v>
      </c>
      <c r="FT45" s="25">
        <v>0.59499999999999997</v>
      </c>
      <c r="FU45" s="25">
        <v>0.70499999999999996</v>
      </c>
      <c r="FV45" s="25">
        <v>0.27800000000000002</v>
      </c>
      <c r="FW45" s="25">
        <v>4.0000000000000001E-3</v>
      </c>
      <c r="FX45" s="25">
        <v>2.8000000000000001E-2</v>
      </c>
      <c r="FY45" s="25">
        <v>1.7999999999999999E-2</v>
      </c>
      <c r="FZ45" s="25">
        <v>0.44900000000000001</v>
      </c>
      <c r="GA45" s="25">
        <v>0.41699999999999998</v>
      </c>
      <c r="GB45" s="25">
        <v>0.56599999999999995</v>
      </c>
      <c r="GC45" s="25">
        <v>0.57499999999999996</v>
      </c>
      <c r="GD45" s="25">
        <v>0.89800000000000002</v>
      </c>
      <c r="GE45" s="25">
        <v>0.72399999999999998</v>
      </c>
      <c r="GF45" s="25">
        <v>0.88300000000000001</v>
      </c>
      <c r="GG45" s="25">
        <v>1.3169999999999999</v>
      </c>
      <c r="GH45" s="25">
        <v>1.2330000000000001</v>
      </c>
      <c r="GI45" s="25">
        <v>1.028</v>
      </c>
      <c r="GJ45" s="25">
        <v>1.036</v>
      </c>
      <c r="GK45" s="25">
        <v>1.111</v>
      </c>
      <c r="GL45" s="25">
        <v>1.35</v>
      </c>
      <c r="GM45" s="25">
        <v>1.1060000000000001</v>
      </c>
      <c r="GN45" s="25">
        <v>1.157</v>
      </c>
      <c r="GO45" s="25">
        <v>1.0069999999999999</v>
      </c>
      <c r="GP45" s="25">
        <v>1.3979999999999999</v>
      </c>
      <c r="GQ45" s="25">
        <v>1.2070000000000001</v>
      </c>
      <c r="GR45" s="25">
        <v>1.373</v>
      </c>
      <c r="GS45" s="25">
        <v>1.758</v>
      </c>
      <c r="GT45" s="25">
        <v>1.0129999999999999</v>
      </c>
      <c r="GU45" s="25">
        <v>1.5429999999999999</v>
      </c>
      <c r="GV45" s="25">
        <v>1.734</v>
      </c>
      <c r="GW45" s="25">
        <v>1.63</v>
      </c>
      <c r="GX45" s="25">
        <v>1.371</v>
      </c>
      <c r="GY45" s="25">
        <v>1.82</v>
      </c>
      <c r="GZ45" s="25">
        <v>1.478</v>
      </c>
      <c r="HA45" s="25">
        <v>1.173</v>
      </c>
      <c r="HB45" s="25">
        <v>1.528</v>
      </c>
      <c r="HC45" s="25">
        <v>1.3089999999999999</v>
      </c>
      <c r="HD45" s="25">
        <v>0.624</v>
      </c>
      <c r="HE45" s="25">
        <v>0.89600000000000002</v>
      </c>
      <c r="HF45" s="25">
        <v>0.77700000000000002</v>
      </c>
      <c r="HG45" s="25">
        <v>0.98499999999999999</v>
      </c>
      <c r="HH45" s="25">
        <v>0.73899999999999999</v>
      </c>
      <c r="HI45" s="25">
        <v>0.70099999999999996</v>
      </c>
      <c r="HJ45" s="25">
        <v>0.66</v>
      </c>
      <c r="HK45" s="25">
        <v>0.88100000000000001</v>
      </c>
      <c r="HL45" s="25">
        <v>1.1850000000000001</v>
      </c>
      <c r="HM45" s="25">
        <v>0.93899999999999995</v>
      </c>
      <c r="HN45" s="25">
        <v>1.9259999999999999</v>
      </c>
      <c r="HO45" s="25">
        <v>1.337</v>
      </c>
      <c r="HP45" s="25">
        <v>1.3009999999999999</v>
      </c>
      <c r="HQ45" s="25">
        <v>1.2929999999999999</v>
      </c>
      <c r="HR45" s="25">
        <v>1.264</v>
      </c>
      <c r="HS45" s="25">
        <v>1.4390000000000001</v>
      </c>
      <c r="HT45" s="25">
        <v>1.81</v>
      </c>
      <c r="HU45" s="25">
        <v>1.329</v>
      </c>
      <c r="HV45" s="25">
        <v>1.4219999999999999</v>
      </c>
      <c r="HW45" s="25">
        <v>1.395</v>
      </c>
      <c r="HX45" s="25">
        <v>1.8440000000000001</v>
      </c>
      <c r="HY45" s="25">
        <v>1.44</v>
      </c>
      <c r="HZ45" s="25">
        <v>2.04</v>
      </c>
      <c r="IA45" s="25">
        <v>1.6220000000000001</v>
      </c>
      <c r="IB45" s="25">
        <v>1.71</v>
      </c>
      <c r="IC45" s="25">
        <v>2.04427877</v>
      </c>
      <c r="ID45" s="25">
        <v>1.71806858</v>
      </c>
      <c r="IE45" s="25">
        <v>1.91495273</v>
      </c>
      <c r="IF45" s="25">
        <v>2.1933870299999998</v>
      </c>
      <c r="IG45" s="25">
        <v>2.4087823400000001</v>
      </c>
      <c r="IH45" s="25">
        <v>1.7025614200000001</v>
      </c>
      <c r="II45" s="25">
        <v>2.3721761400000001</v>
      </c>
      <c r="IJ45" s="25">
        <v>2.55356629</v>
      </c>
      <c r="IK45" s="25">
        <v>2.9094817000000002</v>
      </c>
      <c r="IL45" s="25">
        <v>2.0193674000000001</v>
      </c>
      <c r="IM45" s="25">
        <v>2.0979378</v>
      </c>
      <c r="IN45" s="25">
        <v>2.3369026800000001</v>
      </c>
      <c r="IO45" s="25">
        <v>3.1593451099999998</v>
      </c>
      <c r="IP45" s="25">
        <v>3.21206835</v>
      </c>
      <c r="IQ45" s="25">
        <v>3.3007916800000001</v>
      </c>
      <c r="IR45" s="25">
        <v>2.8203631499999999</v>
      </c>
      <c r="IS45" s="25">
        <v>2.82099995</v>
      </c>
      <c r="IT45" s="25">
        <v>3.2258895299999999</v>
      </c>
      <c r="IU45" s="25">
        <v>2.1760190000000001</v>
      </c>
      <c r="IV45" s="25">
        <v>2.6501039999999998</v>
      </c>
      <c r="IW45" s="25">
        <v>2.6979329399999998</v>
      </c>
      <c r="IX45" s="25">
        <v>2.4594751000000001</v>
      </c>
      <c r="IY45" s="25">
        <v>2.4024685300000002</v>
      </c>
      <c r="IZ45" s="25">
        <v>2.3294029599999999</v>
      </c>
      <c r="JA45" s="25">
        <v>3.3225801100000001</v>
      </c>
      <c r="JB45" s="25">
        <v>3.0178003000000002</v>
      </c>
      <c r="JC45" s="25">
        <v>2.8732430400000002</v>
      </c>
      <c r="JD45" s="25">
        <v>2.5282094700000002</v>
      </c>
      <c r="JE45" s="25">
        <v>3.1479673799999999</v>
      </c>
      <c r="JF45" s="25">
        <v>2.3869330299999998</v>
      </c>
      <c r="JG45" s="25">
        <v>2.59263566</v>
      </c>
      <c r="JH45" s="25">
        <v>2.50798816</v>
      </c>
      <c r="JI45" s="25">
        <v>2.9137214500000002</v>
      </c>
      <c r="JJ45" s="25">
        <v>2.30245905</v>
      </c>
      <c r="JK45" s="25">
        <v>2.3414243400000001</v>
      </c>
      <c r="JL45" s="25">
        <v>2.6759241</v>
      </c>
      <c r="JM45" s="25">
        <v>3.2766028129999998</v>
      </c>
      <c r="JN45" s="25">
        <v>3.0160749930000001</v>
      </c>
      <c r="JO45" s="25">
        <v>3.3898007830000001</v>
      </c>
      <c r="JP45" s="25">
        <v>3.1459934700000001</v>
      </c>
      <c r="JQ45" s="25">
        <v>2.2793988208024998</v>
      </c>
      <c r="JR45" s="25">
        <v>2.3975807878628399</v>
      </c>
      <c r="JS45" s="25">
        <v>2.69268019244767</v>
      </c>
      <c r="JT45" s="25">
        <v>2.5530539902670002</v>
      </c>
      <c r="JU45" s="25">
        <v>2.5996252535333499</v>
      </c>
      <c r="JV45" s="25">
        <v>2.5031097968692402</v>
      </c>
      <c r="JW45" s="25">
        <v>2.0822898001619898</v>
      </c>
      <c r="JX45" s="25">
        <v>2.1351240191944401</v>
      </c>
      <c r="JY45" s="25">
        <v>2.57292083354228</v>
      </c>
      <c r="JZ45" s="25">
        <v>2.3112278065407801</v>
      </c>
      <c r="KA45" s="25">
        <v>2.5047157526874702</v>
      </c>
      <c r="KB45" s="25">
        <v>2.4848311757942199</v>
      </c>
      <c r="KC45" s="25">
        <v>1.75198313398899</v>
      </c>
      <c r="KD45" s="25">
        <v>4.0879207804237101</v>
      </c>
      <c r="KE45" s="25">
        <v>2.1983410919195099</v>
      </c>
      <c r="KF45" s="25">
        <v>1.6746834149104699</v>
      </c>
      <c r="KG45" s="25">
        <v>1.6801199646021401</v>
      </c>
      <c r="KH45" s="25">
        <v>1.81766568865811</v>
      </c>
      <c r="KI45" s="25">
        <v>2.0190562084477399</v>
      </c>
      <c r="KJ45" s="25">
        <v>1.5445723239438101</v>
      </c>
      <c r="KK45" s="25">
        <v>1.6710022144184999</v>
      </c>
      <c r="KL45" s="25">
        <v>2.0479148120858199</v>
      </c>
      <c r="KM45" s="25">
        <v>2.04689215556246</v>
      </c>
      <c r="KN45" s="25">
        <v>2.8550246105056099</v>
      </c>
      <c r="KO45" s="25">
        <v>2.2155235900000001</v>
      </c>
      <c r="KP45" s="25">
        <v>2.9595954489999898</v>
      </c>
      <c r="KQ45" s="25">
        <v>1.5374906690000001</v>
      </c>
      <c r="KR45" s="25">
        <v>2.042297064</v>
      </c>
      <c r="KS45" s="25">
        <v>2.11065160681291</v>
      </c>
      <c r="KT45" s="25">
        <v>2.1829431779999999</v>
      </c>
      <c r="KU45" s="25">
        <v>1.65924843511761</v>
      </c>
      <c r="KV45" s="25">
        <v>1.822542857</v>
      </c>
      <c r="KW45" s="25">
        <v>1.8621458660000001</v>
      </c>
      <c r="KX45" s="25">
        <v>1.8181205364408399</v>
      </c>
      <c r="KY45" s="25">
        <v>2.585082168</v>
      </c>
      <c r="KZ45" s="25">
        <v>1.5641970507398599</v>
      </c>
      <c r="LA45" s="25">
        <v>2.1850639730000001</v>
      </c>
      <c r="LB45" s="25">
        <v>2.1640741000000001</v>
      </c>
      <c r="LC45" s="25">
        <v>1.80546846102141</v>
      </c>
      <c r="LD45" s="25">
        <v>2.06955100116671</v>
      </c>
      <c r="LE45" s="25">
        <v>2.2193840936248401</v>
      </c>
      <c r="LF45" s="25">
        <v>2.1358433938894499</v>
      </c>
      <c r="LG45" s="25">
        <v>2.2343346585468602</v>
      </c>
      <c r="LH45" s="25">
        <v>2.2199197613574402</v>
      </c>
      <c r="LI45" s="25">
        <v>2.1530322820508898</v>
      </c>
      <c r="LJ45" s="25">
        <v>2.2070416434012001</v>
      </c>
      <c r="LK45" s="25">
        <v>2.5024552131172699</v>
      </c>
      <c r="LL45" s="25">
        <v>2.5797431864153499</v>
      </c>
      <c r="LM45" s="25">
        <v>2.30838749564102</v>
      </c>
      <c r="LN45" s="25">
        <v>2.6754968761020801</v>
      </c>
      <c r="LO45" s="25">
        <v>1.95023624</v>
      </c>
      <c r="LP45" s="25">
        <v>2.4669357600000001</v>
      </c>
      <c r="LQ45" s="25">
        <v>1.7437544300000001</v>
      </c>
      <c r="LR45" s="25">
        <v>2.5026119900000001</v>
      </c>
      <c r="LS45" s="25">
        <v>2.9407225399999999</v>
      </c>
      <c r="LT45" s="25">
        <v>1.79673499</v>
      </c>
      <c r="LU45" s="25">
        <v>2.3593034500000001</v>
      </c>
      <c r="LV45" s="25">
        <v>2.0064061899999999</v>
      </c>
      <c r="LW45" s="25">
        <v>1.80982585</v>
      </c>
      <c r="LX45" s="25">
        <v>1.3992502439661201</v>
      </c>
      <c r="LY45" s="25">
        <v>1.3729083900000001</v>
      </c>
      <c r="LZ45" s="25">
        <v>1.0812845600000001</v>
      </c>
      <c r="MA45" s="25">
        <v>1.1891836200000001</v>
      </c>
      <c r="MB45" s="25">
        <v>1.01919103</v>
      </c>
      <c r="MC45" s="25">
        <v>1.0619053599999999</v>
      </c>
      <c r="MD45" s="25">
        <v>0.92989310000000003</v>
      </c>
      <c r="ME45" s="25">
        <v>0.84267314999999998</v>
      </c>
      <c r="MF45" s="25">
        <v>1.31197089</v>
      </c>
      <c r="MG45" s="25">
        <v>1.50792883</v>
      </c>
      <c r="MH45" s="25">
        <v>1.7364619100000001</v>
      </c>
      <c r="MI45" s="25">
        <v>1.48619222380677</v>
      </c>
      <c r="MJ45" s="25">
        <v>2.1654833066294299</v>
      </c>
      <c r="MK45" s="25">
        <v>1.34242588</v>
      </c>
      <c r="ML45" s="25">
        <v>1.53724879</v>
      </c>
      <c r="MM45" s="25">
        <v>1.2472667799999999</v>
      </c>
      <c r="MN45" s="25">
        <v>1.0671820337117901</v>
      </c>
      <c r="MO45" s="25">
        <v>1.2724608399999999</v>
      </c>
      <c r="MP45" s="25">
        <v>0.78308272000000001</v>
      </c>
      <c r="MQ45" s="25">
        <v>1.4103294799999999</v>
      </c>
      <c r="MR45" s="25">
        <v>1.12483457</v>
      </c>
      <c r="MS45" s="25">
        <v>1.1094272599999999</v>
      </c>
      <c r="MT45" s="25">
        <v>1.1727042000000001</v>
      </c>
      <c r="MU45" s="25">
        <v>2.3160297600000002</v>
      </c>
      <c r="MV45" s="25">
        <v>1.6068332999999999</v>
      </c>
      <c r="MW45" s="25">
        <v>1.9478410892734599</v>
      </c>
      <c r="MX45" s="25">
        <v>1.9044870725954699</v>
      </c>
      <c r="MY45" s="25">
        <v>1.9167793200360901</v>
      </c>
      <c r="MZ45" s="25">
        <v>1.0799842535421</v>
      </c>
      <c r="NA45" s="25">
        <v>1.60166189355799</v>
      </c>
      <c r="NB45" s="25">
        <v>1.4492203906382</v>
      </c>
      <c r="NC45" s="25">
        <v>1.40511867579918</v>
      </c>
      <c r="ND45" s="25">
        <v>2.6669457513895898</v>
      </c>
      <c r="NE45" s="25">
        <v>1.2974290487196201</v>
      </c>
      <c r="NF45" s="25">
        <v>2.3993114259402102</v>
      </c>
      <c r="NG45" s="25">
        <v>3.56503682</v>
      </c>
      <c r="NH45" s="25">
        <v>4.3940546724124099</v>
      </c>
      <c r="NI45" s="25">
        <v>3.3804120045382602</v>
      </c>
      <c r="NJ45" s="25">
        <v>3.50955690000636</v>
      </c>
      <c r="NK45" s="25">
        <v>1.60401663465416</v>
      </c>
      <c r="NL45" s="25">
        <v>2.24257262001729</v>
      </c>
      <c r="NM45" s="25">
        <v>2.6789713496709102</v>
      </c>
      <c r="NN45" s="25">
        <v>1.73907838751253</v>
      </c>
      <c r="NO45" s="25">
        <v>1.7046787045121501</v>
      </c>
      <c r="NP45" s="25">
        <v>1.81357677167852</v>
      </c>
      <c r="NQ45" s="25">
        <v>2.4868958999999999</v>
      </c>
      <c r="NR45" s="25">
        <v>2.0035943700000001</v>
      </c>
      <c r="NS45" s="25">
        <v>2.2427460400000001</v>
      </c>
      <c r="NT45" s="25">
        <v>1.66209629</v>
      </c>
      <c r="NU45" s="25">
        <v>2.59396643</v>
      </c>
      <c r="NV45" s="25">
        <v>3.7164371300000001</v>
      </c>
      <c r="NW45" s="25">
        <v>7.5225321600000097</v>
      </c>
      <c r="NX45" s="25">
        <v>3.74291193</v>
      </c>
      <c r="NY45" s="25">
        <v>1.5566172300000001</v>
      </c>
      <c r="NZ45" s="25">
        <v>2.0350388000000001</v>
      </c>
      <c r="OA45" s="25">
        <v>2.3583261900000001</v>
      </c>
      <c r="OB45" s="25">
        <v>2.7385701500000001</v>
      </c>
      <c r="OC45" s="25">
        <v>2.0892201845398599</v>
      </c>
      <c r="OD45" s="25">
        <v>1.8491949998144168</v>
      </c>
      <c r="OE45" s="25">
        <v>2.7751078339362301</v>
      </c>
      <c r="OF45" s="25">
        <v>3.3402081813537898</v>
      </c>
      <c r="OG45" s="25">
        <v>2.703230008477</v>
      </c>
      <c r="OH45" s="25">
        <v>2.4400495817405301</v>
      </c>
      <c r="OI45" s="25">
        <v>2.2073657772974302</v>
      </c>
      <c r="OJ45" s="25">
        <v>1.7858331071497699</v>
      </c>
      <c r="OK45" s="25">
        <v>1.87943238726624</v>
      </c>
      <c r="OL45" s="25">
        <v>2.5760941445325298</v>
      </c>
      <c r="OM45" s="25">
        <v>2.26649560487829</v>
      </c>
      <c r="ON45" s="25">
        <v>1.3954211544360999</v>
      </c>
      <c r="OO45" s="25">
        <v>2.6567863425278673</v>
      </c>
      <c r="OP45" s="25">
        <v>2.0292388899637457</v>
      </c>
      <c r="OQ45" s="25">
        <v>2.3724074733563127</v>
      </c>
      <c r="OR45" s="25">
        <v>2.4916103754579004</v>
      </c>
      <c r="OS45" s="25">
        <v>1.7126637269121598</v>
      </c>
      <c r="OT45" s="25">
        <v>1.796812779906297</v>
      </c>
      <c r="OU45" s="25">
        <v>1.8409301609363387</v>
      </c>
      <c r="OV45" s="25">
        <v>1.5808970821122015</v>
      </c>
      <c r="OW45" s="25">
        <v>1.2846970235812878</v>
      </c>
      <c r="OX45" s="25">
        <v>1.282637173286252</v>
      </c>
      <c r="OY45" s="25">
        <v>2.4522459563033121</v>
      </c>
      <c r="OZ45" s="25">
        <v>4.8653591845425623</v>
      </c>
      <c r="PA45" s="25">
        <v>3.7457600268908195</v>
      </c>
      <c r="PB45" s="25">
        <v>3.1857209324012694</v>
      </c>
      <c r="PC45" s="25">
        <v>4.0545592921003299</v>
      </c>
      <c r="PD45" s="25">
        <v>4.9545299836769825</v>
      </c>
      <c r="PE45" s="25">
        <v>4.9528998699999986</v>
      </c>
      <c r="PF45" s="25">
        <v>4.422957148734608</v>
      </c>
      <c r="PG45" s="25">
        <v>2.8793491368048665</v>
      </c>
      <c r="PH45" s="25">
        <v>2.715714755563293</v>
      </c>
    </row>
    <row r="46" spans="1:424" x14ac:dyDescent="0.3">
      <c r="A46" s="11" t="s">
        <v>36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>
        <v>0</v>
      </c>
      <c r="GN46" s="25">
        <v>0</v>
      </c>
      <c r="GO46" s="25">
        <v>0</v>
      </c>
      <c r="GP46" s="25">
        <v>2.5209999999999999</v>
      </c>
      <c r="GQ46" s="25">
        <v>2.9510000000000001</v>
      </c>
      <c r="GR46" s="25">
        <v>3.3879999999999999</v>
      </c>
      <c r="GS46" s="25">
        <v>4.3630000000000004</v>
      </c>
      <c r="GT46" s="25">
        <v>3.306</v>
      </c>
      <c r="GU46" s="25">
        <v>3.0539999999999998</v>
      </c>
      <c r="GV46" s="25">
        <v>2.492</v>
      </c>
      <c r="GW46" s="25">
        <v>1.911</v>
      </c>
      <c r="GX46" s="25">
        <v>5.2539999999999996</v>
      </c>
      <c r="GY46" s="25">
        <v>3.9609999999999999</v>
      </c>
      <c r="GZ46" s="25">
        <v>2.544</v>
      </c>
      <c r="HA46" s="25">
        <v>2.68</v>
      </c>
      <c r="HB46" s="25">
        <v>2.2229999999999999</v>
      </c>
      <c r="HC46" s="25">
        <v>3.1339999999999999</v>
      </c>
      <c r="HD46" s="25">
        <v>3.89</v>
      </c>
      <c r="HE46" s="25">
        <v>4.62</v>
      </c>
      <c r="HF46" s="25">
        <v>3.6739999999999999</v>
      </c>
      <c r="HG46" s="25">
        <v>3.1970000000000001</v>
      </c>
      <c r="HH46" s="25">
        <v>3.2530000000000001</v>
      </c>
      <c r="HI46" s="25">
        <v>2.9790000000000001</v>
      </c>
      <c r="HJ46" s="25">
        <v>3.8260000000000001</v>
      </c>
      <c r="HK46" s="25">
        <v>3.1880000000000002</v>
      </c>
      <c r="HL46" s="25">
        <v>3.52</v>
      </c>
      <c r="HM46" s="25">
        <v>3.6680000000000001</v>
      </c>
      <c r="HN46" s="25">
        <v>3.7839999999999998</v>
      </c>
      <c r="HO46" s="25">
        <v>4.2220000000000004</v>
      </c>
      <c r="HP46" s="25">
        <v>3.879</v>
      </c>
      <c r="HQ46" s="25">
        <v>5.133</v>
      </c>
      <c r="HR46" s="25">
        <v>5.3540000000000001</v>
      </c>
      <c r="HS46" s="25">
        <v>5.4790000000000001</v>
      </c>
      <c r="HT46" s="25">
        <v>6.258</v>
      </c>
      <c r="HU46" s="25">
        <v>5.27</v>
      </c>
      <c r="HV46" s="25">
        <v>6.383</v>
      </c>
      <c r="HW46" s="25">
        <v>3.996</v>
      </c>
      <c r="HX46" s="25">
        <v>4.415</v>
      </c>
      <c r="HY46" s="25">
        <v>4.8780000000000001</v>
      </c>
      <c r="HZ46" s="25">
        <v>3.5470000000000002</v>
      </c>
      <c r="IA46" s="25">
        <v>3.25</v>
      </c>
      <c r="IB46" s="25">
        <v>4.9009999999999998</v>
      </c>
      <c r="IC46" s="25">
        <v>4.5309441599999998</v>
      </c>
      <c r="ID46" s="25">
        <v>6.5460531599999898</v>
      </c>
      <c r="IE46" s="25">
        <v>8.1622976299999994</v>
      </c>
      <c r="IF46" s="25">
        <v>9.6065013500000003</v>
      </c>
      <c r="IG46" s="25">
        <v>8.9584378900000008</v>
      </c>
      <c r="IH46" s="25">
        <v>6.09104388</v>
      </c>
      <c r="II46" s="25">
        <v>2.6675326199999998</v>
      </c>
      <c r="IJ46" s="25">
        <v>5.3326610199999998</v>
      </c>
      <c r="IK46" s="25">
        <v>5.1035991300000001</v>
      </c>
      <c r="IL46" s="25">
        <v>6.6645369900000002</v>
      </c>
      <c r="IM46" s="25">
        <v>9.1274490499999992</v>
      </c>
      <c r="IN46" s="25">
        <v>8.2827911699999994</v>
      </c>
      <c r="IO46" s="25">
        <v>5.9448700900000002</v>
      </c>
      <c r="IP46" s="25">
        <v>5.6669233700000001</v>
      </c>
      <c r="IQ46" s="25">
        <v>10.25761106</v>
      </c>
      <c r="IR46" s="25">
        <v>10.749360100000001</v>
      </c>
      <c r="IS46" s="25">
        <v>17.43756093</v>
      </c>
      <c r="IT46" s="25">
        <v>18.030985090000001</v>
      </c>
      <c r="IU46" s="25">
        <v>11.0408881</v>
      </c>
      <c r="IV46" s="25">
        <v>12.74517576</v>
      </c>
      <c r="IW46" s="25">
        <v>9.3264337799999897</v>
      </c>
      <c r="IX46" s="25">
        <v>5.6977845599999997</v>
      </c>
      <c r="IY46" s="25">
        <v>8.7646690800000098</v>
      </c>
      <c r="IZ46" s="25">
        <v>6.8242111899999998</v>
      </c>
      <c r="JA46" s="25">
        <v>8.2955795099999996</v>
      </c>
      <c r="JB46" s="25">
        <v>7.09454838</v>
      </c>
      <c r="JC46" s="25">
        <v>9.4397079599999998</v>
      </c>
      <c r="JD46" s="25">
        <v>10.40325743</v>
      </c>
      <c r="JE46" s="25">
        <v>6.2829877500000002</v>
      </c>
      <c r="JF46" s="25">
        <v>5.4812056499999997</v>
      </c>
      <c r="JG46" s="25">
        <v>5.2352865099999999</v>
      </c>
      <c r="JH46" s="25">
        <v>6.9994687799999999</v>
      </c>
      <c r="JI46" s="25">
        <v>5.8954585499999999</v>
      </c>
      <c r="JJ46" s="25">
        <v>6.2514078900000003</v>
      </c>
      <c r="JK46" s="25">
        <v>6.6292894999999996</v>
      </c>
      <c r="JL46" s="25">
        <v>6.6055945899999999</v>
      </c>
      <c r="JM46" s="25">
        <v>4.3797088979999996</v>
      </c>
      <c r="JN46" s="25">
        <v>6.289161</v>
      </c>
      <c r="JO46" s="25">
        <v>6.0888268810000099</v>
      </c>
      <c r="JP46" s="25">
        <v>5.7616970289999996</v>
      </c>
      <c r="JQ46" s="25">
        <v>4.9657384665776698</v>
      </c>
      <c r="JR46" s="25">
        <v>5.2466934457361196</v>
      </c>
      <c r="JS46" s="25">
        <v>8.0619571692990508</v>
      </c>
      <c r="JT46" s="25">
        <v>7.5239545544321098</v>
      </c>
      <c r="JU46" s="25">
        <v>5.2372087715856299</v>
      </c>
      <c r="JV46" s="25">
        <v>5.44124976463391</v>
      </c>
      <c r="JW46" s="25">
        <v>4.7571056965111698</v>
      </c>
      <c r="JX46" s="25">
        <v>5.5843936359570803</v>
      </c>
      <c r="JY46" s="25">
        <v>4.4342766367972999</v>
      </c>
      <c r="JZ46" s="25">
        <v>5.46478010388459</v>
      </c>
      <c r="KA46" s="25">
        <v>7.6336682720000004</v>
      </c>
      <c r="KB46" s="25">
        <v>6.3821721192082004</v>
      </c>
      <c r="KC46" s="25">
        <v>5.6520550839769701</v>
      </c>
      <c r="KD46" s="25">
        <v>9.6446085436661395</v>
      </c>
      <c r="KE46" s="25">
        <v>7.8960679868798396</v>
      </c>
      <c r="KF46" s="25">
        <v>2.9474935179999999</v>
      </c>
      <c r="KG46" s="25">
        <v>4.4996224890000001</v>
      </c>
      <c r="KH46" s="25">
        <v>3.8957801490000001</v>
      </c>
      <c r="KI46" s="25">
        <v>4.1912311099196602</v>
      </c>
      <c r="KJ46" s="25">
        <v>3.7883269527251802</v>
      </c>
      <c r="KK46" s="25">
        <v>3.4538616830000102</v>
      </c>
      <c r="KL46" s="25">
        <v>2.2069712739999998</v>
      </c>
      <c r="KM46" s="25">
        <v>4.1230542470577003</v>
      </c>
      <c r="KN46" s="25">
        <v>6.1248844050000004</v>
      </c>
      <c r="KO46" s="25">
        <v>9.1826761799999996</v>
      </c>
      <c r="KP46" s="25">
        <v>9.1521881294052605</v>
      </c>
      <c r="KQ46" s="25">
        <v>5.1469091149999997</v>
      </c>
      <c r="KR46" s="25">
        <v>8.6066087739999997</v>
      </c>
      <c r="KS46" s="25">
        <v>11.5888895156389</v>
      </c>
      <c r="KT46" s="25">
        <v>12.7884745182625</v>
      </c>
      <c r="KU46" s="25">
        <v>13.734758631</v>
      </c>
      <c r="KV46" s="25">
        <v>14.392058670000001</v>
      </c>
      <c r="KW46" s="25">
        <v>7.4102097432103404</v>
      </c>
      <c r="KX46" s="25">
        <v>5.6257652379999996</v>
      </c>
      <c r="KY46" s="25">
        <v>10.3093069553933</v>
      </c>
      <c r="KZ46" s="25">
        <v>5.3965299001789999</v>
      </c>
      <c r="LA46" s="25">
        <v>24.726134558350399</v>
      </c>
      <c r="LB46" s="25">
        <v>6.9563762679999801</v>
      </c>
      <c r="LC46" s="25">
        <v>6.01445386595947</v>
      </c>
      <c r="LD46" s="25">
        <v>4.6386933446129897</v>
      </c>
      <c r="LE46" s="25">
        <v>6.24966670072242</v>
      </c>
      <c r="LF46" s="25">
        <v>5.1058364849306699</v>
      </c>
      <c r="LG46" s="25">
        <v>5.0061941057544397</v>
      </c>
      <c r="LH46" s="25">
        <v>4.2822465633908999</v>
      </c>
      <c r="LI46" s="25">
        <v>5.5307649381471302</v>
      </c>
      <c r="LJ46" s="25">
        <v>4.9044519645327904</v>
      </c>
      <c r="LK46" s="25">
        <v>8.0001443069736897</v>
      </c>
      <c r="LL46" s="25">
        <v>9.4622113437700808</v>
      </c>
      <c r="LM46" s="25">
        <v>13.3050304735262</v>
      </c>
      <c r="LN46" s="25">
        <v>12.330882902345801</v>
      </c>
      <c r="LO46" s="25">
        <v>12.282195909999899</v>
      </c>
      <c r="LP46" s="25">
        <v>15.4641198000001</v>
      </c>
      <c r="LQ46" s="25">
        <v>12.046042809999999</v>
      </c>
      <c r="LR46" s="25">
        <v>2.8951873400000001</v>
      </c>
      <c r="LS46" s="25">
        <v>7.1979575900000103</v>
      </c>
      <c r="LT46" s="25">
        <v>4.7436775000000102</v>
      </c>
      <c r="LU46" s="25">
        <v>4.9736466000000004</v>
      </c>
      <c r="LV46" s="25">
        <v>5.3817335000000002</v>
      </c>
      <c r="LW46" s="25">
        <v>5.6450383399999904</v>
      </c>
      <c r="LX46" s="25">
        <v>6.9547545867465201</v>
      </c>
      <c r="LY46" s="25">
        <v>13.47693812</v>
      </c>
      <c r="LZ46" s="25">
        <v>4.8547709199999902</v>
      </c>
      <c r="MA46" s="25">
        <v>6.1829864199999696</v>
      </c>
      <c r="MB46" s="25">
        <v>7.0482366900000102</v>
      </c>
      <c r="MC46" s="25">
        <v>7.4159955999999596</v>
      </c>
      <c r="MD46" s="25">
        <v>10.075893089999999</v>
      </c>
      <c r="ME46" s="25">
        <v>6.69378713000002</v>
      </c>
      <c r="MF46" s="25">
        <v>4.6814419300000099</v>
      </c>
      <c r="MG46" s="25">
        <v>6.5436874099999898</v>
      </c>
      <c r="MH46" s="25">
        <v>10.124822</v>
      </c>
      <c r="MI46" s="25">
        <v>8.3946614183741808</v>
      </c>
      <c r="MJ46" s="25">
        <v>6.4744163866978601</v>
      </c>
      <c r="MK46" s="25">
        <v>11.443841750000001</v>
      </c>
      <c r="ML46" s="25">
        <v>7.48256972999999</v>
      </c>
      <c r="MM46" s="25">
        <v>5.5179951200000001</v>
      </c>
      <c r="MN46" s="25">
        <v>3.8735253614085998</v>
      </c>
      <c r="MO46" s="25">
        <v>4.1477439800000004</v>
      </c>
      <c r="MP46" s="25">
        <v>4.4958418900000101</v>
      </c>
      <c r="MQ46" s="25">
        <v>3.5074281900000002</v>
      </c>
      <c r="MR46" s="25">
        <v>4.0194333599999901</v>
      </c>
      <c r="MS46" s="25">
        <v>9.2306420799999795</v>
      </c>
      <c r="MT46" s="25">
        <v>7.8317760699999903</v>
      </c>
      <c r="MU46" s="25">
        <v>7.8912925700000098</v>
      </c>
      <c r="MV46" s="25">
        <v>12.943939968111801</v>
      </c>
      <c r="MW46" s="25">
        <v>13.158962596454399</v>
      </c>
      <c r="MX46" s="25">
        <v>11.5152915038482</v>
      </c>
      <c r="MY46" s="25">
        <v>6.7604528808672004</v>
      </c>
      <c r="MZ46" s="25">
        <v>5.4894076022884501</v>
      </c>
      <c r="NA46" s="25">
        <v>5.4714251113866004</v>
      </c>
      <c r="NB46" s="25">
        <v>6.8323912158508602</v>
      </c>
      <c r="NC46" s="25">
        <v>7.6884851120251696</v>
      </c>
      <c r="ND46" s="25">
        <v>5.4498707999501503</v>
      </c>
      <c r="NE46" s="25">
        <v>7.5910388102497404</v>
      </c>
      <c r="NF46" s="25">
        <v>13.1064488974254</v>
      </c>
      <c r="NG46" s="25">
        <v>14.648420029999899</v>
      </c>
      <c r="NH46" s="25">
        <v>19.053430928688801</v>
      </c>
      <c r="NI46" s="25">
        <v>18.953134810135399</v>
      </c>
      <c r="NJ46" s="25">
        <v>19.671359860059301</v>
      </c>
      <c r="NK46" s="25">
        <v>12.2688724274244</v>
      </c>
      <c r="NL46" s="25">
        <v>20.326215039908998</v>
      </c>
      <c r="NM46" s="25">
        <v>11.6791017593338</v>
      </c>
      <c r="NN46" s="25">
        <v>6.4469396029751698</v>
      </c>
      <c r="NO46" s="25">
        <v>10.389233200286901</v>
      </c>
      <c r="NP46" s="25">
        <v>9.6175462309379594</v>
      </c>
      <c r="NQ46" s="25">
        <v>1.53199672</v>
      </c>
      <c r="NR46" s="25">
        <v>2.3965884100000001</v>
      </c>
      <c r="NS46" s="25">
        <v>5.1314170299999899</v>
      </c>
      <c r="NT46" s="25">
        <v>10.12336906</v>
      </c>
      <c r="NU46" s="25">
        <v>19.684516899999998</v>
      </c>
      <c r="NV46" s="25">
        <v>10.76201191</v>
      </c>
      <c r="NW46" s="25">
        <v>8.2335254199999994</v>
      </c>
      <c r="NX46" s="25">
        <v>8.6435931900000007</v>
      </c>
      <c r="NY46" s="25">
        <v>13.663570529999999</v>
      </c>
      <c r="NZ46" s="25">
        <v>2.6118221400000001</v>
      </c>
      <c r="OA46" s="25">
        <v>1.3610663199999999</v>
      </c>
      <c r="OB46" s="25">
        <v>1.2488981699999999</v>
      </c>
      <c r="OC46" s="25">
        <v>2.6383134641563801</v>
      </c>
      <c r="OD46" s="25">
        <v>12.476241401855257</v>
      </c>
      <c r="OE46" s="25">
        <v>11.7563452642896</v>
      </c>
      <c r="OF46" s="25">
        <v>16.7499094794657</v>
      </c>
      <c r="OG46" s="25">
        <v>14.7805697060951</v>
      </c>
      <c r="OH46" s="25">
        <v>15.3391277167925</v>
      </c>
      <c r="OI46" s="25">
        <v>16.307119776816599</v>
      </c>
      <c r="OJ46" s="25">
        <v>15.2811062095717</v>
      </c>
      <c r="OK46" s="25">
        <v>16.110960959022101</v>
      </c>
      <c r="OL46" s="25">
        <v>15.0375573862718</v>
      </c>
      <c r="OM46" s="25">
        <v>10.835098278524599</v>
      </c>
      <c r="ON46" s="25">
        <v>10.773605511504</v>
      </c>
      <c r="OO46" s="25">
        <v>23.335317152991255</v>
      </c>
      <c r="OP46" s="25">
        <v>14.004352075619177</v>
      </c>
      <c r="OQ46" s="25">
        <v>29.787641787278829</v>
      </c>
      <c r="OR46" s="25">
        <v>26.570511139388731</v>
      </c>
      <c r="OS46" s="25">
        <v>24.665212719356564</v>
      </c>
      <c r="OT46" s="25">
        <v>15.624436912417577</v>
      </c>
      <c r="OU46" s="25">
        <v>31.082611918014564</v>
      </c>
      <c r="OV46" s="25">
        <v>20.836854339812604</v>
      </c>
      <c r="OW46" s="25">
        <v>16.034071852445006</v>
      </c>
      <c r="OX46" s="25">
        <v>13.671988020492861</v>
      </c>
      <c r="OY46" s="25">
        <v>14.520024727592581</v>
      </c>
      <c r="OZ46" s="25">
        <v>14.255846901244755</v>
      </c>
      <c r="PA46" s="25">
        <v>12.287651529800655</v>
      </c>
      <c r="PB46" s="25">
        <v>12.387801766255768</v>
      </c>
      <c r="PC46" s="25">
        <v>27.292559677319211</v>
      </c>
      <c r="PD46" s="25">
        <v>23.79616506558698</v>
      </c>
      <c r="PE46" s="25">
        <v>16.92441324000001</v>
      </c>
      <c r="PF46" s="25">
        <v>22.417642829358456</v>
      </c>
      <c r="PG46" s="25">
        <v>29.118787863068114</v>
      </c>
      <c r="PH46" s="25">
        <v>21.032802293859657</v>
      </c>
    </row>
    <row r="47" spans="1:424" x14ac:dyDescent="0.3">
      <c r="A47" s="11" t="s">
        <v>37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5">
        <v>0</v>
      </c>
      <c r="CR47" s="25">
        <v>0</v>
      </c>
      <c r="CS47" s="25">
        <v>0</v>
      </c>
      <c r="CT47" s="25">
        <v>0</v>
      </c>
      <c r="CU47" s="25">
        <v>0</v>
      </c>
      <c r="CV47" s="25">
        <v>0</v>
      </c>
      <c r="CW47" s="25">
        <v>0</v>
      </c>
      <c r="CX47" s="25">
        <v>0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5">
        <v>0</v>
      </c>
      <c r="DH47" s="25">
        <v>0</v>
      </c>
      <c r="DI47" s="25">
        <v>0</v>
      </c>
      <c r="DJ47" s="25">
        <v>0</v>
      </c>
      <c r="DK47" s="25">
        <v>0</v>
      </c>
      <c r="DL47" s="25">
        <v>0</v>
      </c>
      <c r="DM47" s="25">
        <v>0</v>
      </c>
      <c r="DN47" s="25">
        <v>0</v>
      </c>
      <c r="DO47" s="25">
        <v>0</v>
      </c>
      <c r="DP47" s="25">
        <v>0</v>
      </c>
      <c r="DQ47" s="25">
        <v>0</v>
      </c>
      <c r="DR47" s="25">
        <v>0</v>
      </c>
      <c r="DS47" s="25">
        <v>0</v>
      </c>
      <c r="DT47" s="25">
        <v>0</v>
      </c>
      <c r="DU47" s="25">
        <v>0</v>
      </c>
      <c r="DV47" s="25">
        <v>0</v>
      </c>
      <c r="DW47" s="25">
        <v>0</v>
      </c>
      <c r="DX47" s="25">
        <v>0</v>
      </c>
      <c r="DY47" s="25">
        <v>0</v>
      </c>
      <c r="DZ47" s="25">
        <v>0</v>
      </c>
      <c r="EA47" s="25">
        <v>0</v>
      </c>
      <c r="EB47" s="25">
        <v>0</v>
      </c>
      <c r="EC47" s="25">
        <v>0</v>
      </c>
      <c r="ED47" s="25">
        <v>0</v>
      </c>
      <c r="EE47" s="25">
        <v>0</v>
      </c>
      <c r="EF47" s="25">
        <v>0</v>
      </c>
      <c r="EG47" s="25">
        <v>0</v>
      </c>
      <c r="EH47" s="25">
        <v>0</v>
      </c>
      <c r="EI47" s="25">
        <v>0</v>
      </c>
      <c r="EJ47" s="25">
        <v>0</v>
      </c>
      <c r="EK47" s="25">
        <v>0</v>
      </c>
      <c r="EL47" s="25">
        <v>0</v>
      </c>
      <c r="EM47" s="25">
        <v>0</v>
      </c>
      <c r="EN47" s="25">
        <v>0</v>
      </c>
      <c r="EO47" s="25">
        <v>0</v>
      </c>
      <c r="EP47" s="25">
        <v>0</v>
      </c>
      <c r="EQ47" s="25">
        <v>0</v>
      </c>
      <c r="ER47" s="25">
        <v>0</v>
      </c>
      <c r="ES47" s="25">
        <v>0</v>
      </c>
      <c r="ET47" s="25">
        <v>0</v>
      </c>
      <c r="EU47" s="25">
        <v>0</v>
      </c>
      <c r="EV47" s="25">
        <v>0</v>
      </c>
      <c r="EW47" s="25">
        <v>0</v>
      </c>
      <c r="EX47" s="25">
        <v>0</v>
      </c>
      <c r="EY47" s="25">
        <v>0</v>
      </c>
      <c r="EZ47" s="25">
        <v>0</v>
      </c>
      <c r="FA47" s="25">
        <v>0</v>
      </c>
      <c r="FB47" s="25">
        <v>0</v>
      </c>
      <c r="FC47" s="25">
        <v>0</v>
      </c>
      <c r="FD47" s="25">
        <v>0</v>
      </c>
      <c r="FE47" s="25">
        <v>0</v>
      </c>
      <c r="FF47" s="25">
        <v>0</v>
      </c>
      <c r="FG47" s="25">
        <v>0</v>
      </c>
      <c r="FH47" s="25">
        <v>0</v>
      </c>
      <c r="FI47" s="25">
        <v>0</v>
      </c>
      <c r="FJ47" s="25">
        <v>0</v>
      </c>
      <c r="FK47" s="25">
        <v>0</v>
      </c>
      <c r="FL47" s="25">
        <v>0</v>
      </c>
      <c r="FM47" s="25">
        <v>0</v>
      </c>
      <c r="FN47" s="25">
        <v>0</v>
      </c>
      <c r="FO47" s="25">
        <v>0</v>
      </c>
      <c r="FP47" s="25">
        <v>0</v>
      </c>
      <c r="FQ47" s="25">
        <v>0</v>
      </c>
      <c r="FR47" s="25">
        <v>0</v>
      </c>
      <c r="FS47" s="25">
        <v>0</v>
      </c>
      <c r="FT47" s="25">
        <v>0</v>
      </c>
      <c r="FU47" s="25">
        <v>0</v>
      </c>
      <c r="FV47" s="25">
        <v>0</v>
      </c>
      <c r="FW47" s="25">
        <v>0</v>
      </c>
      <c r="FX47" s="25">
        <v>0</v>
      </c>
      <c r="FY47" s="25">
        <v>0</v>
      </c>
      <c r="FZ47" s="25">
        <v>0</v>
      </c>
      <c r="GA47" s="25">
        <v>0</v>
      </c>
      <c r="GB47" s="25">
        <v>0</v>
      </c>
      <c r="GC47" s="25">
        <v>0</v>
      </c>
      <c r="GD47" s="25">
        <v>0</v>
      </c>
      <c r="GE47" s="25">
        <v>0</v>
      </c>
      <c r="GF47" s="25">
        <v>0</v>
      </c>
      <c r="GG47" s="25">
        <v>0</v>
      </c>
      <c r="GH47" s="25">
        <v>0</v>
      </c>
      <c r="GI47" s="25">
        <v>0</v>
      </c>
      <c r="GJ47" s="25">
        <v>0</v>
      </c>
      <c r="GK47" s="25">
        <v>0</v>
      </c>
      <c r="GL47" s="25">
        <v>0</v>
      </c>
      <c r="GM47" s="25">
        <v>0</v>
      </c>
      <c r="GN47" s="25">
        <v>0</v>
      </c>
      <c r="GO47" s="25">
        <v>0</v>
      </c>
      <c r="GP47" s="25">
        <v>0.27600000000000002</v>
      </c>
      <c r="GQ47" s="25">
        <v>0</v>
      </c>
      <c r="GR47" s="25">
        <v>0.107</v>
      </c>
      <c r="GS47" s="25">
        <v>0</v>
      </c>
      <c r="GT47" s="25">
        <v>0</v>
      </c>
      <c r="GU47" s="25">
        <v>0</v>
      </c>
      <c r="GV47" s="25">
        <v>0</v>
      </c>
      <c r="GW47" s="25">
        <v>0</v>
      </c>
      <c r="GX47" s="25">
        <v>0</v>
      </c>
      <c r="GY47" s="25">
        <v>0</v>
      </c>
      <c r="GZ47" s="25">
        <v>7.6999999999999999E-2</v>
      </c>
      <c r="HA47" s="25">
        <v>3.0000000000000001E-3</v>
      </c>
      <c r="HB47" s="25">
        <v>1.0999999999999999E-2</v>
      </c>
      <c r="HC47" s="25">
        <v>7.0000000000000007E-2</v>
      </c>
      <c r="HD47" s="25">
        <v>0</v>
      </c>
      <c r="HE47" s="25">
        <v>1.0999999999999999E-2</v>
      </c>
      <c r="HF47" s="25">
        <v>2.1999999999999999E-2</v>
      </c>
      <c r="HG47" s="25">
        <v>0</v>
      </c>
      <c r="HH47" s="25">
        <v>0</v>
      </c>
      <c r="HI47" s="25">
        <v>0</v>
      </c>
      <c r="HJ47" s="25">
        <v>0</v>
      </c>
      <c r="HK47" s="25">
        <v>8.5999999999999993E-2</v>
      </c>
      <c r="HL47" s="25">
        <v>5.7000000000000002E-2</v>
      </c>
      <c r="HM47" s="25">
        <v>0</v>
      </c>
      <c r="HN47" s="25">
        <v>0</v>
      </c>
      <c r="HO47" s="25">
        <v>0</v>
      </c>
      <c r="HP47" s="25">
        <v>0</v>
      </c>
      <c r="HQ47" s="25">
        <v>0</v>
      </c>
      <c r="HR47" s="25">
        <v>0</v>
      </c>
      <c r="HS47" s="25">
        <v>0</v>
      </c>
      <c r="HT47" s="25">
        <v>0</v>
      </c>
      <c r="HU47" s="25">
        <v>0</v>
      </c>
      <c r="HV47" s="25">
        <v>0</v>
      </c>
      <c r="HW47" s="25">
        <v>0</v>
      </c>
      <c r="HX47" s="25">
        <v>0</v>
      </c>
      <c r="HY47" s="25">
        <v>0</v>
      </c>
      <c r="HZ47" s="25">
        <v>0</v>
      </c>
      <c r="IA47" s="25">
        <v>0</v>
      </c>
      <c r="IB47" s="25">
        <v>0</v>
      </c>
      <c r="IC47" s="25">
        <v>0</v>
      </c>
      <c r="ID47" s="25">
        <v>0</v>
      </c>
      <c r="IE47" s="25">
        <v>0</v>
      </c>
      <c r="IF47" s="25">
        <v>0</v>
      </c>
      <c r="IG47" s="25">
        <v>0</v>
      </c>
      <c r="IH47" s="25">
        <v>0</v>
      </c>
      <c r="II47" s="25">
        <v>0</v>
      </c>
      <c r="IJ47" s="25">
        <v>0</v>
      </c>
      <c r="IK47" s="25">
        <v>0</v>
      </c>
      <c r="IL47" s="25">
        <v>0</v>
      </c>
      <c r="IM47" s="25">
        <v>0</v>
      </c>
      <c r="IN47" s="25">
        <v>0</v>
      </c>
      <c r="IO47" s="25">
        <v>0</v>
      </c>
      <c r="IP47" s="25">
        <v>0</v>
      </c>
      <c r="IQ47" s="25">
        <v>0</v>
      </c>
      <c r="IR47" s="25">
        <v>0</v>
      </c>
      <c r="IS47" s="25">
        <v>0</v>
      </c>
      <c r="IT47" s="25">
        <v>0</v>
      </c>
      <c r="IU47" s="25">
        <v>0</v>
      </c>
      <c r="IV47" s="25">
        <v>0</v>
      </c>
      <c r="IW47" s="25">
        <v>0</v>
      </c>
      <c r="IX47" s="25">
        <v>0</v>
      </c>
      <c r="IY47" s="25">
        <v>0</v>
      </c>
      <c r="IZ47" s="25">
        <v>0</v>
      </c>
      <c r="JA47" s="25">
        <v>0</v>
      </c>
      <c r="JB47" s="25">
        <v>0</v>
      </c>
      <c r="JC47" s="25">
        <v>0</v>
      </c>
      <c r="JD47" s="25">
        <v>0</v>
      </c>
      <c r="JE47" s="25">
        <v>0</v>
      </c>
      <c r="JF47" s="25">
        <v>0</v>
      </c>
      <c r="JG47" s="25">
        <v>0</v>
      </c>
      <c r="JH47" s="25">
        <v>0</v>
      </c>
      <c r="JI47" s="25">
        <v>0</v>
      </c>
      <c r="JJ47" s="25">
        <v>0</v>
      </c>
      <c r="JK47" s="25">
        <v>0</v>
      </c>
      <c r="JL47" s="25">
        <v>0</v>
      </c>
      <c r="JM47" s="25">
        <v>0</v>
      </c>
      <c r="JN47" s="25">
        <v>0</v>
      </c>
      <c r="JO47" s="25">
        <v>0</v>
      </c>
      <c r="JP47" s="25">
        <v>0</v>
      </c>
      <c r="JQ47" s="25">
        <v>0</v>
      </c>
      <c r="JR47" s="25">
        <v>0</v>
      </c>
      <c r="JS47" s="25">
        <v>0</v>
      </c>
      <c r="JT47" s="25">
        <v>0</v>
      </c>
      <c r="JU47" s="25">
        <v>0</v>
      </c>
      <c r="JV47" s="25">
        <v>0</v>
      </c>
      <c r="JW47" s="25">
        <v>0</v>
      </c>
      <c r="JX47" s="25">
        <v>0</v>
      </c>
      <c r="JY47" s="25">
        <v>0</v>
      </c>
      <c r="JZ47" s="25">
        <v>0</v>
      </c>
      <c r="KA47" s="25">
        <v>0</v>
      </c>
      <c r="KB47" s="25">
        <v>0</v>
      </c>
      <c r="KC47" s="25">
        <v>0</v>
      </c>
      <c r="KD47" s="25">
        <v>0</v>
      </c>
      <c r="KE47" s="25">
        <v>0</v>
      </c>
      <c r="KF47" s="25">
        <v>0</v>
      </c>
      <c r="KG47" s="25">
        <v>0</v>
      </c>
      <c r="KH47" s="25">
        <v>0</v>
      </c>
      <c r="KI47" s="25">
        <v>0</v>
      </c>
      <c r="KJ47" s="25">
        <v>0</v>
      </c>
      <c r="KK47" s="25">
        <v>0</v>
      </c>
      <c r="KL47" s="25">
        <v>0</v>
      </c>
      <c r="KM47" s="25">
        <v>0</v>
      </c>
      <c r="KN47" s="25">
        <v>0</v>
      </c>
      <c r="KO47" s="25">
        <v>0</v>
      </c>
      <c r="KP47" s="25">
        <v>0</v>
      </c>
      <c r="KQ47" s="25">
        <v>0</v>
      </c>
      <c r="KR47" s="25">
        <v>0</v>
      </c>
      <c r="KS47" s="25">
        <v>0</v>
      </c>
      <c r="KT47" s="25">
        <v>0</v>
      </c>
      <c r="KU47" s="25">
        <v>0</v>
      </c>
      <c r="KV47" s="25">
        <v>0</v>
      </c>
      <c r="KW47" s="25">
        <v>0</v>
      </c>
      <c r="KX47" s="25">
        <v>0</v>
      </c>
      <c r="KY47" s="25">
        <v>0</v>
      </c>
      <c r="KZ47" s="25">
        <v>0</v>
      </c>
      <c r="LA47" s="25">
        <v>0</v>
      </c>
      <c r="LB47" s="25">
        <v>0</v>
      </c>
      <c r="LC47" s="25">
        <v>0</v>
      </c>
      <c r="LD47" s="25">
        <v>0</v>
      </c>
      <c r="LE47" s="25">
        <v>0</v>
      </c>
      <c r="LF47" s="25">
        <v>0</v>
      </c>
      <c r="LG47" s="25">
        <v>0</v>
      </c>
      <c r="LH47" s="25">
        <v>0</v>
      </c>
      <c r="LI47" s="25">
        <v>0</v>
      </c>
      <c r="LJ47" s="25">
        <v>0</v>
      </c>
      <c r="LK47" s="25">
        <v>0</v>
      </c>
      <c r="LL47" s="25">
        <v>0</v>
      </c>
      <c r="LM47" s="25">
        <v>0</v>
      </c>
      <c r="LN47" s="25">
        <v>0</v>
      </c>
      <c r="LO47" s="25">
        <v>0</v>
      </c>
      <c r="LP47" s="25">
        <v>0</v>
      </c>
      <c r="LQ47" s="25">
        <v>0</v>
      </c>
      <c r="LR47" s="25">
        <v>0</v>
      </c>
      <c r="LS47" s="25">
        <v>0</v>
      </c>
      <c r="LT47" s="25">
        <v>0</v>
      </c>
      <c r="LU47" s="25">
        <v>0</v>
      </c>
      <c r="LV47" s="25">
        <v>0</v>
      </c>
      <c r="LW47" s="25">
        <v>0</v>
      </c>
      <c r="LX47" s="25">
        <v>0</v>
      </c>
      <c r="LY47" s="25">
        <v>0</v>
      </c>
      <c r="LZ47" s="25">
        <v>0</v>
      </c>
      <c r="MA47" s="25">
        <v>0</v>
      </c>
      <c r="MB47" s="25">
        <v>0</v>
      </c>
      <c r="MC47" s="25">
        <v>0</v>
      </c>
      <c r="MD47" s="25">
        <v>0</v>
      </c>
      <c r="ME47" s="25">
        <v>0</v>
      </c>
      <c r="MF47" s="25">
        <v>0</v>
      </c>
      <c r="MG47" s="25">
        <v>0</v>
      </c>
      <c r="MH47" s="25">
        <v>0</v>
      </c>
      <c r="MI47" s="25">
        <v>0</v>
      </c>
      <c r="MJ47" s="25">
        <v>0</v>
      </c>
      <c r="MK47" s="25">
        <v>0</v>
      </c>
      <c r="ML47" s="25">
        <v>0</v>
      </c>
      <c r="MM47" s="25">
        <v>0</v>
      </c>
      <c r="MN47" s="25">
        <v>0</v>
      </c>
      <c r="MO47" s="25">
        <v>0</v>
      </c>
      <c r="MP47" s="25">
        <v>0</v>
      </c>
      <c r="MQ47" s="25">
        <v>0</v>
      </c>
      <c r="MR47" s="25">
        <v>0</v>
      </c>
      <c r="MS47" s="25">
        <v>0</v>
      </c>
      <c r="MT47" s="25">
        <v>0</v>
      </c>
      <c r="MU47" s="25">
        <v>0</v>
      </c>
      <c r="MV47" s="25">
        <v>0</v>
      </c>
      <c r="MW47" s="25">
        <v>0</v>
      </c>
      <c r="MX47" s="25">
        <v>0</v>
      </c>
      <c r="MY47" s="25">
        <v>0</v>
      </c>
      <c r="MZ47" s="25">
        <v>0</v>
      </c>
      <c r="NA47" s="25">
        <v>0</v>
      </c>
      <c r="NB47" s="25">
        <v>0</v>
      </c>
      <c r="NC47" s="25">
        <v>0</v>
      </c>
      <c r="ND47" s="25">
        <v>0</v>
      </c>
      <c r="NE47" s="25">
        <v>0</v>
      </c>
      <c r="NF47" s="25">
        <v>0</v>
      </c>
      <c r="NG47" s="25">
        <v>0</v>
      </c>
      <c r="NH47" s="25">
        <v>0</v>
      </c>
      <c r="NI47" s="25">
        <v>0</v>
      </c>
      <c r="NJ47" s="25">
        <v>0</v>
      </c>
      <c r="NK47" s="25">
        <v>0</v>
      </c>
      <c r="NL47" s="25">
        <v>0</v>
      </c>
      <c r="NM47" s="25">
        <v>0</v>
      </c>
      <c r="NN47" s="25">
        <v>0</v>
      </c>
      <c r="NO47" s="25">
        <v>0</v>
      </c>
      <c r="NP47" s="25">
        <v>0</v>
      </c>
      <c r="NQ47" s="25">
        <v>0</v>
      </c>
      <c r="NR47" s="25">
        <v>0</v>
      </c>
      <c r="NS47" s="25">
        <v>0</v>
      </c>
      <c r="NT47" s="25">
        <v>0</v>
      </c>
      <c r="NU47" s="25">
        <v>0</v>
      </c>
      <c r="NV47" s="25">
        <v>0</v>
      </c>
      <c r="NW47" s="25">
        <v>0</v>
      </c>
      <c r="NX47" s="25">
        <v>0</v>
      </c>
      <c r="NY47" s="25">
        <v>0</v>
      </c>
      <c r="NZ47" s="25">
        <v>0</v>
      </c>
      <c r="OA47" s="25">
        <v>0</v>
      </c>
      <c r="OB47" s="25">
        <v>0</v>
      </c>
      <c r="OC47" s="25">
        <v>0</v>
      </c>
      <c r="OD47" s="25">
        <v>0</v>
      </c>
      <c r="OE47" s="25">
        <v>0</v>
      </c>
      <c r="OF47" s="25">
        <v>0</v>
      </c>
      <c r="OG47" s="25">
        <v>0</v>
      </c>
      <c r="OH47" s="25">
        <v>0</v>
      </c>
      <c r="OI47" s="25">
        <v>0</v>
      </c>
      <c r="OJ47" s="25">
        <v>0</v>
      </c>
      <c r="OK47" s="25">
        <v>0</v>
      </c>
      <c r="OL47" s="25">
        <v>0</v>
      </c>
      <c r="OM47" s="25">
        <v>0</v>
      </c>
      <c r="ON47" s="25">
        <v>0</v>
      </c>
      <c r="OO47" s="25">
        <v>0</v>
      </c>
      <c r="OP47" s="25">
        <v>0</v>
      </c>
      <c r="OQ47" s="25">
        <v>0</v>
      </c>
      <c r="OR47" s="25">
        <v>0</v>
      </c>
      <c r="OS47" s="25">
        <v>0</v>
      </c>
      <c r="OT47" s="25">
        <v>0</v>
      </c>
      <c r="OU47" s="25">
        <v>0</v>
      </c>
      <c r="OV47" s="25">
        <v>0</v>
      </c>
      <c r="OW47" s="25">
        <v>0</v>
      </c>
      <c r="OX47" s="25">
        <v>0</v>
      </c>
      <c r="OY47" s="25">
        <v>0</v>
      </c>
      <c r="OZ47" s="25">
        <v>0</v>
      </c>
      <c r="PA47" s="25">
        <v>0</v>
      </c>
      <c r="PB47" s="25">
        <v>0</v>
      </c>
      <c r="PC47" s="25">
        <v>0</v>
      </c>
      <c r="PD47" s="25">
        <v>0</v>
      </c>
      <c r="PE47" s="25">
        <v>0</v>
      </c>
      <c r="PF47" s="25">
        <v>0</v>
      </c>
      <c r="PG47" s="25">
        <v>0</v>
      </c>
      <c r="PH47" s="25">
        <v>0</v>
      </c>
    </row>
    <row r="48" spans="1:424" x14ac:dyDescent="0.3">
      <c r="A48" s="11" t="s">
        <v>38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0.68600000000000005</v>
      </c>
      <c r="CO48" s="25">
        <v>0</v>
      </c>
      <c r="CP48" s="25">
        <v>0</v>
      </c>
      <c r="CQ48" s="25">
        <v>6.0000000000000001E-3</v>
      </c>
      <c r="CR48" s="25">
        <v>0</v>
      </c>
      <c r="CS48" s="25">
        <v>0</v>
      </c>
      <c r="CT48" s="25">
        <v>0</v>
      </c>
      <c r="CU48" s="25">
        <v>0.01</v>
      </c>
      <c r="CV48" s="25">
        <v>0</v>
      </c>
      <c r="CW48" s="25">
        <v>0</v>
      </c>
      <c r="CX48" s="25">
        <v>0</v>
      </c>
      <c r="CY48" s="25">
        <v>0</v>
      </c>
      <c r="CZ48" s="25">
        <v>5.4997999999999998E-2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0.22500000000000001</v>
      </c>
      <c r="DJ48" s="25">
        <v>0.375</v>
      </c>
      <c r="DK48" s="25">
        <v>1.0449999999999999</v>
      </c>
      <c r="DL48" s="25">
        <v>7.4999999999999997E-2</v>
      </c>
      <c r="DM48" s="25">
        <v>0.156</v>
      </c>
      <c r="DN48" s="25">
        <v>0</v>
      </c>
      <c r="DO48" s="25">
        <v>0</v>
      </c>
      <c r="DP48" s="25">
        <v>1.7769999999999999</v>
      </c>
      <c r="DQ48" s="25">
        <v>0.10400000000000001</v>
      </c>
      <c r="DR48" s="25">
        <v>3.1E-2</v>
      </c>
      <c r="DS48" s="25">
        <v>0.39500000000000002</v>
      </c>
      <c r="DT48" s="25">
        <v>0.63400000000000001</v>
      </c>
      <c r="DU48" s="25">
        <v>0.52500000000000002</v>
      </c>
      <c r="DV48" s="25">
        <v>0.63600000000000001</v>
      </c>
      <c r="DW48" s="25">
        <v>0.51</v>
      </c>
      <c r="DX48" s="25">
        <v>0.38500000000000001</v>
      </c>
      <c r="DY48" s="25">
        <v>0</v>
      </c>
      <c r="DZ48" s="25">
        <v>0.09</v>
      </c>
      <c r="EA48" s="25">
        <v>0.6</v>
      </c>
      <c r="EB48" s="25">
        <v>0.90500000000000003</v>
      </c>
      <c r="EC48" s="25">
        <v>0.17499999999999999</v>
      </c>
      <c r="ED48" s="25">
        <v>0</v>
      </c>
      <c r="EE48" s="25">
        <v>0.09</v>
      </c>
      <c r="EF48" s="25">
        <v>0.224</v>
      </c>
      <c r="EG48" s="25">
        <v>3.86</v>
      </c>
      <c r="EH48" s="25">
        <v>1.4359999999999999</v>
      </c>
      <c r="EI48" s="25">
        <v>0.38600000000000001</v>
      </c>
      <c r="EJ48" s="25">
        <v>3.9E-2</v>
      </c>
      <c r="EK48" s="25">
        <v>0</v>
      </c>
      <c r="EL48" s="25">
        <v>0.26</v>
      </c>
      <c r="EM48" s="25">
        <v>0.26</v>
      </c>
      <c r="EN48" s="25">
        <v>1.452</v>
      </c>
      <c r="EO48" s="25">
        <v>0.03</v>
      </c>
      <c r="EP48" s="25">
        <v>0</v>
      </c>
      <c r="EQ48" s="25">
        <v>0</v>
      </c>
      <c r="ER48" s="25">
        <v>4.7720000000000002</v>
      </c>
      <c r="ES48" s="25">
        <v>3.9380000000000002</v>
      </c>
      <c r="ET48" s="25">
        <v>0.33800000000000002</v>
      </c>
      <c r="EU48" s="25">
        <v>0.24399999999999999</v>
      </c>
      <c r="EV48" s="25">
        <v>0.22900000000000001</v>
      </c>
      <c r="EW48" s="25">
        <v>1.7110000000000001</v>
      </c>
      <c r="EX48" s="25">
        <v>0.873</v>
      </c>
      <c r="EY48" s="25">
        <v>0.14299999999999999</v>
      </c>
      <c r="EZ48" s="25">
        <v>7.0000000000000001E-3</v>
      </c>
      <c r="FA48" s="25">
        <v>8.6999999999999994E-2</v>
      </c>
      <c r="FB48" s="25">
        <v>0.33300000000000002</v>
      </c>
      <c r="FC48" s="25">
        <v>0</v>
      </c>
      <c r="FD48" s="25">
        <v>1.0229999999999999</v>
      </c>
      <c r="FE48" s="25">
        <v>0.46100000000000002</v>
      </c>
      <c r="FF48" s="25">
        <v>0.47399999999999998</v>
      </c>
      <c r="FG48" s="25">
        <v>0.33100000000000002</v>
      </c>
      <c r="FH48" s="25">
        <v>0.41899999999999998</v>
      </c>
      <c r="FI48" s="25">
        <v>5.8000000000000003E-2</v>
      </c>
      <c r="FJ48" s="25">
        <v>5.5E-2</v>
      </c>
      <c r="FK48" s="25">
        <v>0.97699999999999998</v>
      </c>
      <c r="FL48" s="25">
        <v>0.33</v>
      </c>
      <c r="FM48" s="25">
        <v>0.55400000000000005</v>
      </c>
      <c r="FN48" s="25">
        <v>0.380996</v>
      </c>
      <c r="FO48" s="25">
        <v>8.6999999999999994E-2</v>
      </c>
      <c r="FP48" s="25">
        <v>0.112</v>
      </c>
      <c r="FQ48" s="25">
        <v>0.94799999999999995</v>
      </c>
      <c r="FR48" s="25">
        <v>0.52</v>
      </c>
      <c r="FS48" s="25">
        <v>1.1599999999999999</v>
      </c>
      <c r="FT48" s="25">
        <v>0.94399999999999995</v>
      </c>
      <c r="FU48" s="25">
        <v>0.312</v>
      </c>
      <c r="FV48" s="25">
        <v>0.79100000000000004</v>
      </c>
      <c r="FW48" s="25">
        <v>0.77</v>
      </c>
      <c r="FX48" s="25">
        <v>0.442</v>
      </c>
      <c r="FY48" s="25">
        <v>1.7000000000000001E-2</v>
      </c>
      <c r="FZ48" s="25">
        <v>6.5000000000000002E-2</v>
      </c>
      <c r="GA48" s="25">
        <v>0.75600000000000001</v>
      </c>
      <c r="GB48" s="25">
        <v>0.05</v>
      </c>
      <c r="GC48" s="25">
        <v>0.42499999999999999</v>
      </c>
      <c r="GD48" s="25">
        <v>0.29599999999999999</v>
      </c>
      <c r="GE48" s="25">
        <v>0.255</v>
      </c>
      <c r="GF48" s="25">
        <v>0.64300000000000002</v>
      </c>
      <c r="GG48" s="25">
        <v>0.80500000000000005</v>
      </c>
      <c r="GH48" s="25">
        <v>0.17100000000000001</v>
      </c>
      <c r="GI48" s="25">
        <v>7.5999999999999998E-2</v>
      </c>
      <c r="GJ48" s="25">
        <v>0.55200000000000005</v>
      </c>
      <c r="GK48" s="25">
        <v>0.499</v>
      </c>
      <c r="GL48" s="25">
        <v>0.84099999999999997</v>
      </c>
      <c r="GM48" s="25">
        <v>0.56000000000000005</v>
      </c>
      <c r="GN48" s="25">
        <v>0.39</v>
      </c>
      <c r="GO48" s="25">
        <v>0.46100000000000002</v>
      </c>
      <c r="GP48" s="25">
        <v>0.41799999999999998</v>
      </c>
      <c r="GQ48" s="25">
        <v>1.105</v>
      </c>
      <c r="GR48" s="25">
        <v>0.38300000000000001</v>
      </c>
      <c r="GS48" s="25">
        <v>7.0000000000000001E-3</v>
      </c>
      <c r="GT48" s="25">
        <v>0.55800000000000005</v>
      </c>
      <c r="GU48" s="25">
        <v>0.14699999999999999</v>
      </c>
      <c r="GV48" s="25">
        <v>0.38400000000000001</v>
      </c>
      <c r="GW48" s="25">
        <v>0.66</v>
      </c>
      <c r="GX48" s="25">
        <v>0.39700000000000002</v>
      </c>
      <c r="GY48" s="25">
        <v>6.6000000000000003E-2</v>
      </c>
      <c r="GZ48" s="25">
        <v>2.5000000000000001E-2</v>
      </c>
      <c r="HA48" s="25">
        <v>0.151</v>
      </c>
      <c r="HB48" s="25">
        <v>0.57399999999999995</v>
      </c>
      <c r="HC48" s="25">
        <v>0</v>
      </c>
      <c r="HD48" s="25">
        <v>0.115</v>
      </c>
      <c r="HE48" s="25">
        <v>0.95499999999999996</v>
      </c>
      <c r="HF48" s="25">
        <v>1.6E-2</v>
      </c>
      <c r="HG48" s="25">
        <v>0.88500000000000001</v>
      </c>
      <c r="HH48" s="25">
        <v>0.56399999999999995</v>
      </c>
      <c r="HI48" s="25">
        <v>0.16500000000000001</v>
      </c>
      <c r="HJ48" s="25">
        <v>1.2E-2</v>
      </c>
      <c r="HK48" s="25">
        <v>0.73899999999999999</v>
      </c>
      <c r="HL48" s="25">
        <v>5.5E-2</v>
      </c>
      <c r="HM48" s="25">
        <v>0.23</v>
      </c>
      <c r="HN48" s="25">
        <v>0.59699999999999998</v>
      </c>
      <c r="HO48" s="25">
        <v>0.23300000000000001</v>
      </c>
      <c r="HP48" s="25">
        <v>0.44900000000000001</v>
      </c>
      <c r="HQ48" s="25">
        <v>0.51400000000000001</v>
      </c>
      <c r="HR48" s="25">
        <v>0.182</v>
      </c>
      <c r="HS48" s="25">
        <v>5.6000000000000001E-2</v>
      </c>
      <c r="HT48" s="25">
        <v>0.52300000000000002</v>
      </c>
      <c r="HU48" s="25">
        <v>0.73099999999999998</v>
      </c>
      <c r="HV48" s="25">
        <v>3.7999999999999999E-2</v>
      </c>
      <c r="HW48" s="25">
        <v>0.16200000000000001</v>
      </c>
      <c r="HX48" s="25">
        <v>8.2000000000000003E-2</v>
      </c>
      <c r="HY48" s="25">
        <v>0.75900000000000001</v>
      </c>
      <c r="HZ48" s="25">
        <v>0.75</v>
      </c>
      <c r="IA48" s="25">
        <v>0.308</v>
      </c>
      <c r="IB48" s="25">
        <v>0.245</v>
      </c>
      <c r="IC48" s="25">
        <v>2.9947129999999999E-2</v>
      </c>
      <c r="ID48" s="25">
        <v>0.16067629999999999</v>
      </c>
      <c r="IE48" s="25">
        <v>0.64359126</v>
      </c>
      <c r="IF48" s="25">
        <v>6.6746959999999994E-2</v>
      </c>
      <c r="IG48" s="25">
        <v>0.23186224999999999</v>
      </c>
      <c r="IH48" s="25">
        <v>6.4312079999999994E-2</v>
      </c>
      <c r="II48" s="25">
        <v>9.0249079999999995E-2</v>
      </c>
      <c r="IJ48" s="25">
        <v>1.560309E-2</v>
      </c>
      <c r="IK48" s="25">
        <v>0.52678252000000003</v>
      </c>
      <c r="IL48" s="25">
        <v>0.93573980000000001</v>
      </c>
      <c r="IM48" s="25">
        <v>7.724752E-2</v>
      </c>
      <c r="IN48" s="25">
        <v>0.14864015999999999</v>
      </c>
      <c r="IO48" s="25">
        <v>1.5336290000000001E-2</v>
      </c>
      <c r="IP48" s="25">
        <v>8.3715590000000006E-2</v>
      </c>
      <c r="IQ48" s="25">
        <v>0.44892669000000002</v>
      </c>
      <c r="IR48" s="25">
        <v>0.83430163000000002</v>
      </c>
      <c r="IS48" s="25">
        <v>0.21161484999999999</v>
      </c>
      <c r="IT48" s="25">
        <v>0.26273832000000003</v>
      </c>
      <c r="IU48" s="25">
        <v>0</v>
      </c>
      <c r="IV48" s="25">
        <v>0</v>
      </c>
      <c r="IW48" s="25">
        <v>0</v>
      </c>
      <c r="IX48" s="25">
        <v>0</v>
      </c>
      <c r="IY48" s="25">
        <v>0</v>
      </c>
      <c r="IZ48" s="25">
        <v>0</v>
      </c>
      <c r="JA48" s="25">
        <v>0</v>
      </c>
      <c r="JB48" s="25">
        <v>0</v>
      </c>
      <c r="JC48" s="25">
        <v>0</v>
      </c>
      <c r="JD48" s="25">
        <v>0</v>
      </c>
      <c r="JE48" s="25">
        <v>0.10020999999999999</v>
      </c>
      <c r="JF48" s="25">
        <v>0</v>
      </c>
      <c r="JG48" s="25">
        <v>1.4782999999999999E-2</v>
      </c>
      <c r="JH48" s="25">
        <v>1.757324E-2</v>
      </c>
      <c r="JI48" s="25">
        <v>0</v>
      </c>
      <c r="JJ48" s="25">
        <v>0</v>
      </c>
      <c r="JK48" s="25">
        <v>0</v>
      </c>
      <c r="JL48" s="25">
        <v>0</v>
      </c>
      <c r="JM48" s="25">
        <v>5.6836999999999999E-2</v>
      </c>
      <c r="JN48" s="25">
        <v>2.0570415000000002E-2</v>
      </c>
      <c r="JO48" s="25">
        <v>0.81100577100000004</v>
      </c>
      <c r="JP48" s="25">
        <v>7.4999999999999997E-3</v>
      </c>
      <c r="JQ48" s="25">
        <v>0.11345893</v>
      </c>
      <c r="JR48" s="25">
        <v>0.326438063</v>
      </c>
      <c r="JS48" s="25">
        <v>2.5810586E-2</v>
      </c>
      <c r="JT48" s="25">
        <v>1.0921187939999999</v>
      </c>
      <c r="JU48" s="25">
        <v>0.13046329600000001</v>
      </c>
      <c r="JV48" s="25">
        <v>0.12838269375241901</v>
      </c>
      <c r="JW48" s="25">
        <v>2.5443160999999999E-2</v>
      </c>
      <c r="JX48" s="25">
        <v>4.3000233926956399E-3</v>
      </c>
      <c r="JY48" s="25">
        <v>7.9057255996624401E-2</v>
      </c>
      <c r="JZ48" s="25">
        <v>3.5999999999999997E-2</v>
      </c>
      <c r="KA48" s="25">
        <v>3.9124552E-2</v>
      </c>
      <c r="KB48" s="25">
        <v>9.7115999999999994E-2</v>
      </c>
      <c r="KC48" s="25">
        <v>0.49973764100000001</v>
      </c>
      <c r="KD48" s="25">
        <v>0.30091812196156198</v>
      </c>
      <c r="KE48" s="25">
        <v>0.16486999999999999</v>
      </c>
      <c r="KF48" s="25">
        <v>0.35276623499999998</v>
      </c>
      <c r="KG48" s="25">
        <v>0.64599049200000003</v>
      </c>
      <c r="KH48" s="25">
        <v>0.123502851</v>
      </c>
      <c r="KI48" s="25">
        <v>0.48267850000000001</v>
      </c>
      <c r="KJ48" s="25">
        <v>0.63494424100000002</v>
      </c>
      <c r="KK48" s="25">
        <v>0.499406988</v>
      </c>
      <c r="KL48" s="25">
        <v>6.7818454E-2</v>
      </c>
      <c r="KM48" s="25">
        <v>1.1387958220000001</v>
      </c>
      <c r="KN48" s="25">
        <v>6.4250062999999996E-2</v>
      </c>
      <c r="KO48" s="25">
        <v>0.31027364499999999</v>
      </c>
      <c r="KP48" s="25">
        <v>0.31659241900000001</v>
      </c>
      <c r="KQ48" s="25">
        <v>0.226835822054405</v>
      </c>
      <c r="KR48" s="25">
        <v>4.5302329999999998E-3</v>
      </c>
      <c r="KS48" s="25">
        <v>0</v>
      </c>
      <c r="KT48" s="25">
        <v>1.2167402000000001E-2</v>
      </c>
      <c r="KU48" s="25">
        <v>0.56503852099999996</v>
      </c>
      <c r="KV48" s="25">
        <v>0</v>
      </c>
      <c r="KW48" s="25">
        <v>0.19754121799999999</v>
      </c>
      <c r="KX48" s="25">
        <v>0.60278711799999996</v>
      </c>
      <c r="KY48" s="25">
        <v>0</v>
      </c>
      <c r="KZ48" s="25">
        <v>0.32513010399999998</v>
      </c>
      <c r="LA48" s="25">
        <v>0.70581027299999999</v>
      </c>
      <c r="LB48" s="25">
        <v>3.6195958699999999</v>
      </c>
      <c r="LC48" s="25">
        <v>0.30314746461658199</v>
      </c>
      <c r="LD48" s="25">
        <v>3.0854120344234399</v>
      </c>
      <c r="LE48" s="25">
        <v>0.28696222447418201</v>
      </c>
      <c r="LF48" s="25">
        <v>0.64909569221621999</v>
      </c>
      <c r="LG48" s="25">
        <v>1.9800124658711</v>
      </c>
      <c r="LH48" s="25">
        <v>0.91477727064469205</v>
      </c>
      <c r="LI48" s="25">
        <v>8.1355276483137104E-2</v>
      </c>
      <c r="LJ48" s="25">
        <v>0.49728926923255401</v>
      </c>
      <c r="LK48" s="25">
        <v>0.261222679906504</v>
      </c>
      <c r="LL48" s="25">
        <v>0</v>
      </c>
      <c r="LM48" s="25">
        <v>4.0880750476342903E-2</v>
      </c>
      <c r="LN48" s="25">
        <v>1.16301391518764</v>
      </c>
      <c r="LO48" s="25">
        <v>0</v>
      </c>
      <c r="LP48" s="25">
        <v>0.46859844</v>
      </c>
      <c r="LQ48" s="25">
        <v>0.93755529411313498</v>
      </c>
      <c r="LR48" s="25">
        <v>2.5689878899999998</v>
      </c>
      <c r="LS48" s="25">
        <v>2.02632107260261</v>
      </c>
      <c r="LT48" s="25">
        <v>0.13904883000000001</v>
      </c>
      <c r="LU48" s="25">
        <v>0</v>
      </c>
      <c r="LV48" s="25">
        <v>0.41963104000000001</v>
      </c>
      <c r="LW48" s="25">
        <v>5.442893E-2</v>
      </c>
      <c r="LX48" s="25">
        <v>0.63725519985784296</v>
      </c>
      <c r="LY48" s="25">
        <v>0.55805302999999995</v>
      </c>
      <c r="LZ48" s="25">
        <v>0.77939382999999995</v>
      </c>
      <c r="MA48" s="25">
        <v>5.1494489999999997E-2</v>
      </c>
      <c r="MB48" s="25">
        <v>0.42366419999999999</v>
      </c>
      <c r="MC48" s="25">
        <v>4.7971340000000001E-2</v>
      </c>
      <c r="MD48" s="25">
        <v>0.2908348</v>
      </c>
      <c r="ME48" s="25">
        <v>0.54810895000000004</v>
      </c>
      <c r="MF48" s="25">
        <v>0.66290324</v>
      </c>
      <c r="MG48" s="25">
        <v>9.0313000000000008E-3</v>
      </c>
      <c r="MH48" s="25">
        <v>0</v>
      </c>
      <c r="MI48" s="25">
        <v>0</v>
      </c>
      <c r="MJ48" s="25">
        <v>9.5234141522249197E-2</v>
      </c>
      <c r="MK48" s="25">
        <v>1.2686621577784101</v>
      </c>
      <c r="ML48" s="25">
        <v>0.31856371</v>
      </c>
      <c r="MM48" s="25">
        <v>5.6310510000000001E-2</v>
      </c>
      <c r="MN48" s="25">
        <v>0.21482456155890201</v>
      </c>
      <c r="MO48" s="25">
        <v>0.44355354000000002</v>
      </c>
      <c r="MP48" s="25">
        <v>0.29943760000000003</v>
      </c>
      <c r="MQ48" s="25">
        <v>0.16915895</v>
      </c>
      <c r="MR48" s="25">
        <v>2.0888670000000002E-2</v>
      </c>
      <c r="MS48" s="25">
        <v>0.22256166999999999</v>
      </c>
      <c r="MT48" s="25">
        <v>0.32347547999999998</v>
      </c>
      <c r="MU48" s="25">
        <v>0.66418365999999995</v>
      </c>
      <c r="MV48" s="25">
        <v>0.56538882999999995</v>
      </c>
      <c r="MW48" s="25">
        <v>0.245281736328125</v>
      </c>
      <c r="MX48" s="25">
        <v>0.38825571779899798</v>
      </c>
      <c r="MY48" s="25">
        <v>0.22818193826532501</v>
      </c>
      <c r="MZ48" s="25">
        <v>1.79955370304024</v>
      </c>
      <c r="NA48" s="25">
        <v>0.27395452081980498</v>
      </c>
      <c r="NB48" s="25">
        <v>1.4067148020053</v>
      </c>
      <c r="NC48" s="25">
        <v>1.2223377297201901</v>
      </c>
      <c r="ND48" s="25">
        <v>1.38209020568386</v>
      </c>
      <c r="NE48" s="25">
        <v>1.6726307646517999</v>
      </c>
      <c r="NF48" s="25">
        <v>0.83150122085851497</v>
      </c>
      <c r="NG48" s="25">
        <v>0.18800536000000001</v>
      </c>
      <c r="NH48" s="25">
        <v>0.87837840278720203</v>
      </c>
      <c r="NI48" s="25">
        <v>1.05535412995672</v>
      </c>
      <c r="NJ48" s="25">
        <v>0.44026945000179601</v>
      </c>
      <c r="NK48" s="25">
        <v>1.5379091366531701</v>
      </c>
      <c r="NL48" s="25">
        <v>5.1516996000036803</v>
      </c>
      <c r="NM48" s="25">
        <v>2.9232051188828199</v>
      </c>
      <c r="NN48" s="25">
        <v>1.9124622613359701</v>
      </c>
      <c r="NO48" s="25">
        <v>1.77183561279325</v>
      </c>
      <c r="NP48" s="25">
        <v>3.1895429893992699</v>
      </c>
      <c r="NQ48" s="25">
        <v>3.4689930900000001</v>
      </c>
      <c r="NR48" s="25">
        <v>2.8117419099999998</v>
      </c>
      <c r="NS48" s="25">
        <v>1.6773990599999999</v>
      </c>
      <c r="NT48" s="25">
        <v>1.8433252</v>
      </c>
      <c r="NU48" s="25">
        <v>1.2496430999999999</v>
      </c>
      <c r="NV48" s="25">
        <v>1.08811609</v>
      </c>
      <c r="NW48" s="25">
        <v>5.6272771099999996</v>
      </c>
      <c r="NX48" s="25">
        <v>1.35679493</v>
      </c>
      <c r="NY48" s="25">
        <v>1.4232982700000001</v>
      </c>
      <c r="NZ48" s="25">
        <v>0.54127782999999996</v>
      </c>
      <c r="OA48" s="25">
        <v>1.66244573</v>
      </c>
      <c r="OB48" s="25">
        <v>2.8212886899999998</v>
      </c>
      <c r="OC48" s="25">
        <v>0.69489863001098495</v>
      </c>
      <c r="OD48" s="25">
        <v>0.58125614151623994</v>
      </c>
      <c r="OE48" s="25">
        <v>0.67187854846319905</v>
      </c>
      <c r="OF48" s="25">
        <v>0.96107314441942204</v>
      </c>
      <c r="OG48" s="25">
        <v>1.9189300699482501</v>
      </c>
      <c r="OH48" s="25">
        <v>1.76763687807258</v>
      </c>
      <c r="OI48" s="25">
        <v>2.5139192722621999</v>
      </c>
      <c r="OJ48" s="25">
        <v>3.0139390953731802</v>
      </c>
      <c r="OK48" s="25">
        <v>1.27792810037872</v>
      </c>
      <c r="OL48" s="25">
        <v>1.9096506363319901</v>
      </c>
      <c r="OM48" s="25">
        <v>1.7942576465423601</v>
      </c>
      <c r="ON48" s="25">
        <v>0.79212825838868095</v>
      </c>
      <c r="OO48" s="25">
        <v>2.0459913821923608</v>
      </c>
      <c r="OP48" s="25">
        <v>1.3094618733730929</v>
      </c>
      <c r="OQ48" s="25">
        <v>1.1487730775441465</v>
      </c>
      <c r="OR48" s="25">
        <v>3.2553150023183099</v>
      </c>
      <c r="OS48" s="25">
        <v>2.0053099587109573</v>
      </c>
      <c r="OT48" s="25">
        <v>0.98371079816291751</v>
      </c>
      <c r="OU48" s="25">
        <v>1.2185209304054929</v>
      </c>
      <c r="OV48" s="25">
        <v>0.39934151702194298</v>
      </c>
      <c r="OW48" s="25">
        <v>0.75270200063154102</v>
      </c>
      <c r="OX48" s="25">
        <v>0.57441307727312896</v>
      </c>
      <c r="OY48" s="25">
        <v>1.3002579202099704</v>
      </c>
      <c r="OZ48" s="25">
        <v>1.2367389908438473</v>
      </c>
      <c r="PA48" s="25">
        <v>1.1663950024917153</v>
      </c>
      <c r="PB48" s="25">
        <v>2.3308471676958424</v>
      </c>
      <c r="PC48" s="25">
        <v>1.3183543697649744</v>
      </c>
      <c r="PD48" s="25">
        <v>1.6264500155675068</v>
      </c>
      <c r="PE48" s="25">
        <v>0.76370457000000003</v>
      </c>
      <c r="PF48" s="25">
        <v>2.3363448410546299</v>
      </c>
      <c r="PG48" s="25">
        <v>0.77811199683012799</v>
      </c>
      <c r="PH48" s="25">
        <v>1.7855903396989456</v>
      </c>
    </row>
    <row r="49" spans="1:424" x14ac:dyDescent="0.3">
      <c r="A49" s="11" t="s">
        <v>39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>
        <v>0</v>
      </c>
      <c r="GN49" s="25">
        <v>0</v>
      </c>
      <c r="GO49" s="25">
        <v>0</v>
      </c>
      <c r="GP49" s="25">
        <v>0.505</v>
      </c>
      <c r="GQ49" s="25">
        <v>1.0269999999999999</v>
      </c>
      <c r="GR49" s="25">
        <v>0.81</v>
      </c>
      <c r="GS49" s="25">
        <v>0.55400000000000005</v>
      </c>
      <c r="GT49" s="25">
        <v>0.56799999999999995</v>
      </c>
      <c r="GU49" s="25">
        <v>0.57999999999999996</v>
      </c>
      <c r="GV49" s="25">
        <v>0.88</v>
      </c>
      <c r="GW49" s="25">
        <v>0.86699999999999999</v>
      </c>
      <c r="GX49" s="25">
        <v>0.63400000000000001</v>
      </c>
      <c r="GY49" s="25">
        <v>1.024</v>
      </c>
      <c r="GZ49" s="25">
        <v>0.69</v>
      </c>
      <c r="HA49" s="25">
        <v>0.626</v>
      </c>
      <c r="HB49" s="25">
        <v>0.89800000000000002</v>
      </c>
      <c r="HC49" s="25">
        <v>0.69399999999999995</v>
      </c>
      <c r="HD49" s="25">
        <v>0.85699999999999998</v>
      </c>
      <c r="HE49" s="25">
        <v>0.82</v>
      </c>
      <c r="HF49" s="25">
        <v>0.66100000000000003</v>
      </c>
      <c r="HG49" s="25">
        <v>0.86399999999999999</v>
      </c>
      <c r="HH49" s="25">
        <v>0.629</v>
      </c>
      <c r="HI49" s="25">
        <v>0.39300000000000002</v>
      </c>
      <c r="HJ49" s="25">
        <v>0.36899999999999999</v>
      </c>
      <c r="HK49" s="25">
        <v>0.69599999999999995</v>
      </c>
      <c r="HL49" s="25">
        <v>0.47899999999999998</v>
      </c>
      <c r="HM49" s="25">
        <v>0.38300000000000001</v>
      </c>
      <c r="HN49" s="25">
        <v>0.48799999999999999</v>
      </c>
      <c r="HO49" s="25">
        <v>0.67900000000000005</v>
      </c>
      <c r="HP49" s="25">
        <v>1.0349999999999999</v>
      </c>
      <c r="HQ49" s="25">
        <v>0.94899999999999995</v>
      </c>
      <c r="HR49" s="25">
        <v>0.749</v>
      </c>
      <c r="HS49" s="25">
        <v>0.48599999999999999</v>
      </c>
      <c r="HT49" s="25">
        <v>0.33900000000000002</v>
      </c>
      <c r="HU49" s="25">
        <v>0.54200000000000004</v>
      </c>
      <c r="HV49" s="25">
        <v>0.42399999999999999</v>
      </c>
      <c r="HW49" s="25">
        <v>0.24299999999999999</v>
      </c>
      <c r="HX49" s="25">
        <v>0.36899999999999999</v>
      </c>
      <c r="HY49" s="25">
        <v>0.23200000000000001</v>
      </c>
      <c r="HZ49" s="25">
        <v>0.309</v>
      </c>
      <c r="IA49" s="25">
        <v>0.41399999999999998</v>
      </c>
      <c r="IB49" s="25">
        <v>0.55300000000000005</v>
      </c>
      <c r="IC49" s="25">
        <v>0.44155834999999999</v>
      </c>
      <c r="ID49" s="25">
        <v>0.22597838000000001</v>
      </c>
      <c r="IE49" s="25">
        <v>0.39918082999999999</v>
      </c>
      <c r="IF49" s="25">
        <v>0.43691751000000001</v>
      </c>
      <c r="IG49" s="25">
        <v>0.37743054999999998</v>
      </c>
      <c r="IH49" s="25">
        <v>0.35219852000000001</v>
      </c>
      <c r="II49" s="25">
        <v>0.32583018000000002</v>
      </c>
      <c r="IJ49" s="25">
        <v>0.29402193999999998</v>
      </c>
      <c r="IK49" s="25">
        <v>0.24441821</v>
      </c>
      <c r="IL49" s="25">
        <v>0.50328397999999996</v>
      </c>
      <c r="IM49" s="25">
        <v>0.6589931</v>
      </c>
      <c r="IN49" s="25">
        <v>1.3767888800000001</v>
      </c>
      <c r="IO49" s="25">
        <v>1.65195381</v>
      </c>
      <c r="IP49" s="25">
        <v>2.02137206</v>
      </c>
      <c r="IQ49" s="25">
        <v>1.5733000699999999</v>
      </c>
      <c r="IR49" s="25">
        <v>1.6028008899999999</v>
      </c>
      <c r="IS49" s="25">
        <v>1.56750861</v>
      </c>
      <c r="IT49" s="25">
        <v>1.8402609000000001</v>
      </c>
      <c r="IU49" s="25">
        <v>1.8808489100000001</v>
      </c>
      <c r="IV49" s="25">
        <v>2.08382596</v>
      </c>
      <c r="IW49" s="25">
        <v>1.63465539</v>
      </c>
      <c r="IX49" s="25">
        <v>2.0382624800000002</v>
      </c>
      <c r="IY49" s="25">
        <v>2.1705571400000001</v>
      </c>
      <c r="IZ49" s="25">
        <v>2.8152747399999898</v>
      </c>
      <c r="JA49" s="25">
        <v>1.59378734</v>
      </c>
      <c r="JB49" s="25">
        <v>2.8714114799999901</v>
      </c>
      <c r="JC49" s="25">
        <v>2.0975657499999998</v>
      </c>
      <c r="JD49" s="25">
        <v>2.0604732499999998</v>
      </c>
      <c r="JE49" s="25">
        <v>1.92512884</v>
      </c>
      <c r="JF49" s="25">
        <v>2.0899213900000002</v>
      </c>
      <c r="JG49" s="25">
        <v>2.20120022</v>
      </c>
      <c r="JH49" s="25">
        <v>2.5717492599999998</v>
      </c>
      <c r="JI49" s="25">
        <v>1.8579926200000001</v>
      </c>
      <c r="JJ49" s="25">
        <v>2.4088787800000002</v>
      </c>
      <c r="JK49" s="25">
        <v>3.0786929799999898</v>
      </c>
      <c r="JL49" s="25">
        <v>1.6137707299999999</v>
      </c>
      <c r="JM49" s="25">
        <v>1.8881564710000001</v>
      </c>
      <c r="JN49" s="25">
        <v>1.827742856</v>
      </c>
      <c r="JO49" s="25">
        <v>1.7220076629999901</v>
      </c>
      <c r="JP49" s="25">
        <v>1.50261013047346</v>
      </c>
      <c r="JQ49" s="25">
        <v>1.58268374281281</v>
      </c>
      <c r="JR49" s="25">
        <v>1.6667019365481801</v>
      </c>
      <c r="JS49" s="25">
        <v>1.4961326960000001</v>
      </c>
      <c r="JT49" s="25">
        <v>1.48999175369867</v>
      </c>
      <c r="JU49" s="25">
        <v>1.79041779322313</v>
      </c>
      <c r="JV49" s="25">
        <v>1.76235903529036</v>
      </c>
      <c r="JW49" s="25">
        <v>1.7553202220539399</v>
      </c>
      <c r="JX49" s="25">
        <v>1.73807312208849</v>
      </c>
      <c r="JY49" s="25">
        <v>1.47442790915737</v>
      </c>
      <c r="JZ49" s="25">
        <v>1.19852575387617</v>
      </c>
      <c r="KA49" s="25">
        <v>1.66157829</v>
      </c>
      <c r="KB49" s="25">
        <v>1.52062293029479</v>
      </c>
      <c r="KC49" s="25">
        <v>0.86709009759071398</v>
      </c>
      <c r="KD49" s="25">
        <v>1.08107983409314</v>
      </c>
      <c r="KE49" s="25">
        <v>1.1363038267865899</v>
      </c>
      <c r="KF49" s="25">
        <v>0.82875130575394096</v>
      </c>
      <c r="KG49" s="25">
        <v>1.0025601075347099</v>
      </c>
      <c r="KH49" s="25">
        <v>1.00749916841849</v>
      </c>
      <c r="KI49" s="25">
        <v>0.62179061608203001</v>
      </c>
      <c r="KJ49" s="25">
        <v>1.13997082278451</v>
      </c>
      <c r="KK49" s="25">
        <v>0.55136379194372998</v>
      </c>
      <c r="KL49" s="25">
        <v>0.40994121390631</v>
      </c>
      <c r="KM49" s="25">
        <v>0.51889527714365602</v>
      </c>
      <c r="KN49" s="25">
        <v>0.61022889050382101</v>
      </c>
      <c r="KO49" s="25">
        <v>1.125742402</v>
      </c>
      <c r="KP49" s="25">
        <v>0.62718586499999995</v>
      </c>
      <c r="KQ49" s="25">
        <v>0.49977962192029901</v>
      </c>
      <c r="KR49" s="25">
        <v>0.73618265100000002</v>
      </c>
      <c r="KS49" s="25">
        <v>0.68252072600000002</v>
      </c>
      <c r="KT49" s="25">
        <v>0.77788151299999997</v>
      </c>
      <c r="KU49" s="25">
        <v>0.73317310199999897</v>
      </c>
      <c r="KV49" s="25">
        <v>0.86424184100000101</v>
      </c>
      <c r="KW49" s="25">
        <v>0.93270357561754302</v>
      </c>
      <c r="KX49" s="25">
        <v>0.57678183400000005</v>
      </c>
      <c r="KY49" s="25">
        <v>0.56553365300000003</v>
      </c>
      <c r="KZ49" s="25">
        <v>0.48518193022103701</v>
      </c>
      <c r="LA49" s="25">
        <v>0.85674092401901303</v>
      </c>
      <c r="LB49" s="25">
        <v>0.68143449</v>
      </c>
      <c r="LC49" s="25">
        <v>0.81231537079007199</v>
      </c>
      <c r="LD49" s="25">
        <v>0.90554450202901104</v>
      </c>
      <c r="LE49" s="25">
        <v>0.76579911618730301</v>
      </c>
      <c r="LF49" s="25">
        <v>0.70121966383043699</v>
      </c>
      <c r="LG49" s="25">
        <v>0.99306825670403698</v>
      </c>
      <c r="LH49" s="25">
        <v>1.41850332392169</v>
      </c>
      <c r="LI49" s="25">
        <v>1.049612175077</v>
      </c>
      <c r="LJ49" s="25">
        <v>0.86828686408877098</v>
      </c>
      <c r="LK49" s="25">
        <v>1.1144807128093299</v>
      </c>
      <c r="LL49" s="25">
        <v>0.77074654843492796</v>
      </c>
      <c r="LM49" s="25">
        <v>1.18920361682557</v>
      </c>
      <c r="LN49" s="25">
        <v>0.98128043618685601</v>
      </c>
      <c r="LO49" s="25">
        <v>1.2777928700000001</v>
      </c>
      <c r="LP49" s="25">
        <v>1.65721834</v>
      </c>
      <c r="LQ49" s="25">
        <v>1.12066887</v>
      </c>
      <c r="LR49" s="25">
        <v>1.56305366</v>
      </c>
      <c r="LS49" s="25">
        <v>1.6219794700000001</v>
      </c>
      <c r="LT49" s="25">
        <v>1.3814781</v>
      </c>
      <c r="LU49" s="25">
        <v>1.2220755599999999</v>
      </c>
      <c r="LV49" s="25">
        <v>2.08958471</v>
      </c>
      <c r="LW49" s="25">
        <v>0.94950670000000104</v>
      </c>
      <c r="LX49" s="25">
        <v>1.9246754070804</v>
      </c>
      <c r="LY49" s="25">
        <v>1.814103</v>
      </c>
      <c r="LZ49" s="25">
        <v>1.20057763</v>
      </c>
      <c r="MA49" s="25">
        <v>1.2214735800000001</v>
      </c>
      <c r="MB49" s="25">
        <v>1.38003286</v>
      </c>
      <c r="MC49" s="25">
        <v>1.0199007</v>
      </c>
      <c r="MD49" s="25">
        <v>0.76883151000000005</v>
      </c>
      <c r="ME49" s="25">
        <v>0.80366824000000103</v>
      </c>
      <c r="MF49" s="25">
        <v>1.5769828400000001</v>
      </c>
      <c r="MG49" s="25">
        <v>1.8992969</v>
      </c>
      <c r="MH49" s="25">
        <v>1.8174119799999999</v>
      </c>
      <c r="MI49" s="25">
        <v>1.6719779685617</v>
      </c>
      <c r="MJ49" s="25">
        <v>1.24710394257288</v>
      </c>
      <c r="MK49" s="25">
        <v>1.0543119999999999</v>
      </c>
      <c r="ML49" s="25">
        <v>2.2048364617769698</v>
      </c>
      <c r="MM49" s="25">
        <v>1.31811981</v>
      </c>
      <c r="MN49" s="25">
        <v>1.4835874670531699</v>
      </c>
      <c r="MO49" s="25">
        <v>1.2605188000000001</v>
      </c>
      <c r="MP49" s="25">
        <v>1.7044484099999999</v>
      </c>
      <c r="MQ49" s="25">
        <v>1.8694000072963299</v>
      </c>
      <c r="MR49" s="25">
        <v>2.29349771</v>
      </c>
      <c r="MS49" s="25">
        <v>1.44714477</v>
      </c>
      <c r="MT49" s="25">
        <v>1.7665382700000001</v>
      </c>
      <c r="MU49" s="25">
        <v>2.0462627900000001</v>
      </c>
      <c r="MV49" s="25">
        <v>1.7989831300000001</v>
      </c>
      <c r="MW49" s="25">
        <v>1.6636536870632499</v>
      </c>
      <c r="MX49" s="25">
        <v>1.92645724905503</v>
      </c>
      <c r="MY49" s="25">
        <v>2.3453723149519501</v>
      </c>
      <c r="MZ49" s="25">
        <v>2.2701140452425799</v>
      </c>
      <c r="NA49" s="25">
        <v>1.8890219681061899</v>
      </c>
      <c r="NB49" s="25">
        <v>3.3953625314031401</v>
      </c>
      <c r="NC49" s="25">
        <v>3.2272446223181102</v>
      </c>
      <c r="ND49" s="25">
        <v>3.0721738796762601</v>
      </c>
      <c r="NE49" s="25">
        <v>1.6404438048979499</v>
      </c>
      <c r="NF49" s="25">
        <v>2.39182738623626</v>
      </c>
      <c r="NG49" s="25">
        <v>3.68014799</v>
      </c>
      <c r="NH49" s="25">
        <v>4.1644846457423403</v>
      </c>
      <c r="NI49" s="25">
        <v>2.6345782006639298</v>
      </c>
      <c r="NJ49" s="25">
        <v>2.6891918900257799</v>
      </c>
      <c r="NK49" s="25">
        <v>3.0909896564358701</v>
      </c>
      <c r="NL49" s="25">
        <v>2.5494590699622401</v>
      </c>
      <c r="NM49" s="25">
        <v>2.3358037704001</v>
      </c>
      <c r="NN49" s="25">
        <v>3.39174065043678</v>
      </c>
      <c r="NO49" s="25">
        <v>3.4764215454696599</v>
      </c>
      <c r="NP49" s="25">
        <v>4.0418013803948503</v>
      </c>
      <c r="NQ49" s="25">
        <v>3.1772386099999901</v>
      </c>
      <c r="NR49" s="25">
        <v>3.3109956900000199</v>
      </c>
      <c r="NS49" s="25">
        <v>3.4945602400000002</v>
      </c>
      <c r="NT49" s="25">
        <v>2.9776687300000102</v>
      </c>
      <c r="NU49" s="25">
        <v>4.0979910199999896</v>
      </c>
      <c r="NV49" s="25">
        <v>3.3112856199999898</v>
      </c>
      <c r="NW49" s="25">
        <v>3.1570526800000001</v>
      </c>
      <c r="NX49" s="25">
        <v>3.6531975400000198</v>
      </c>
      <c r="NY49" s="25">
        <v>4.06040431</v>
      </c>
      <c r="NZ49" s="25">
        <v>5.6393619299999704</v>
      </c>
      <c r="OA49" s="25">
        <v>3.2453312900000002</v>
      </c>
      <c r="OB49" s="25">
        <v>3.0055690099999999</v>
      </c>
      <c r="OC49" s="25">
        <v>4.2149129590501202</v>
      </c>
      <c r="OD49" s="25">
        <v>3.849520463186602</v>
      </c>
      <c r="OE49" s="25">
        <v>2.8808295582582</v>
      </c>
      <c r="OF49" s="25">
        <v>3.28028056421687</v>
      </c>
      <c r="OG49" s="25">
        <v>3.6567615604831398</v>
      </c>
      <c r="OH49" s="25">
        <v>3.2180960103385599</v>
      </c>
      <c r="OI49" s="25">
        <v>2.6766290016991001</v>
      </c>
      <c r="OJ49" s="25">
        <v>5.1593212236477299</v>
      </c>
      <c r="OK49" s="25">
        <v>2.7895617171480298</v>
      </c>
      <c r="OL49" s="25">
        <v>3.4399505250060298</v>
      </c>
      <c r="OM49" s="25">
        <v>4.3678552877842503</v>
      </c>
      <c r="ON49" s="25">
        <v>3.3530037565173201</v>
      </c>
      <c r="OO49" s="25">
        <v>3.8517505565647085</v>
      </c>
      <c r="OP49" s="25">
        <v>4.4836272416766896</v>
      </c>
      <c r="OQ49" s="25">
        <v>3.8911632285341229</v>
      </c>
      <c r="OR49" s="25">
        <v>3.761834604924577</v>
      </c>
      <c r="OS49" s="25">
        <v>3.3781933045602268</v>
      </c>
      <c r="OT49" s="25">
        <v>4.8392937483175098</v>
      </c>
      <c r="OU49" s="25">
        <v>4.9078845827012794</v>
      </c>
      <c r="OV49" s="25">
        <v>3.6907185906834492</v>
      </c>
      <c r="OW49" s="25">
        <v>4.445920590490795</v>
      </c>
      <c r="OX49" s="25">
        <v>4.0308177786938728</v>
      </c>
      <c r="OY49" s="25">
        <v>4.8507915825903209</v>
      </c>
      <c r="OZ49" s="25">
        <v>6.1410535774794974</v>
      </c>
      <c r="PA49" s="25">
        <v>4.2039503474267823</v>
      </c>
      <c r="PB49" s="25">
        <v>4.2169876076218618</v>
      </c>
      <c r="PC49" s="25">
        <v>4.8985304977648862</v>
      </c>
      <c r="PD49" s="25">
        <v>4.1748038200022384</v>
      </c>
      <c r="PE49" s="25">
        <v>3.6313021600000011</v>
      </c>
      <c r="PF49" s="25">
        <v>6.2440780709089347</v>
      </c>
      <c r="PG49" s="25">
        <v>6.2047470317609132</v>
      </c>
      <c r="PH49" s="25">
        <v>5.5310651886723923</v>
      </c>
    </row>
    <row r="50" spans="1:424" x14ac:dyDescent="0.3">
      <c r="A50" s="26" t="s">
        <v>40</v>
      </c>
      <c r="B50" s="26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8">
        <v>4.1719999999999997</v>
      </c>
      <c r="CJ50" s="28">
        <v>1.845</v>
      </c>
      <c r="CK50" s="28">
        <v>3.4830000000000001</v>
      </c>
      <c r="CL50" s="28">
        <v>5.3179999999999996</v>
      </c>
      <c r="CM50" s="28">
        <v>8.9819999999999993</v>
      </c>
      <c r="CN50" s="28">
        <v>8.8420000000000005</v>
      </c>
      <c r="CO50" s="28">
        <v>1.8380000000000001</v>
      </c>
      <c r="CP50" s="28">
        <v>2.5459999999999998</v>
      </c>
      <c r="CQ50" s="28">
        <v>3.0870000000000006</v>
      </c>
      <c r="CR50" s="28">
        <v>2.5169999999999999</v>
      </c>
      <c r="CS50" s="28">
        <v>2.8579999999999997</v>
      </c>
      <c r="CT50" s="28">
        <v>5.2320000000000011</v>
      </c>
      <c r="CU50" s="28">
        <v>2.6469999999999998</v>
      </c>
      <c r="CV50" s="28">
        <v>2.363</v>
      </c>
      <c r="CW50" s="28">
        <v>2.0060000000000002</v>
      </c>
      <c r="CX50" s="28">
        <v>2.5989999999999998</v>
      </c>
      <c r="CY50" s="28">
        <v>3.2149999999999999</v>
      </c>
      <c r="CZ50" s="28">
        <v>3.8390219999999999</v>
      </c>
      <c r="DA50" s="28">
        <v>3.8956999999999997</v>
      </c>
      <c r="DB50" s="28">
        <v>2.65</v>
      </c>
      <c r="DC50" s="28">
        <v>5.1629999999999994</v>
      </c>
      <c r="DD50" s="28">
        <v>12.449</v>
      </c>
      <c r="DE50" s="28">
        <v>4.8719999999999999</v>
      </c>
      <c r="DF50" s="28">
        <v>4.5540000000000003</v>
      </c>
      <c r="DG50" s="28">
        <v>2.194</v>
      </c>
      <c r="DH50" s="28">
        <v>3.6389999999999998</v>
      </c>
      <c r="DI50" s="28">
        <v>2.82</v>
      </c>
      <c r="DJ50" s="28">
        <v>3.1519999999999997</v>
      </c>
      <c r="DK50" s="28">
        <v>3.8489999999999993</v>
      </c>
      <c r="DL50" s="28">
        <v>2.6179999999999999</v>
      </c>
      <c r="DM50" s="28">
        <v>2.0359999999999996</v>
      </c>
      <c r="DN50" s="28">
        <v>2.38</v>
      </c>
      <c r="DO50" s="28">
        <v>3.399</v>
      </c>
      <c r="DP50" s="28">
        <v>3.157</v>
      </c>
      <c r="DQ50" s="28">
        <v>6.1640000000000006</v>
      </c>
      <c r="DR50" s="28">
        <v>3.5329999999999999</v>
      </c>
      <c r="DS50" s="28">
        <v>3.6209999999999996</v>
      </c>
      <c r="DT50" s="28">
        <v>4.4110000000000005</v>
      </c>
      <c r="DU50" s="28">
        <v>3.7959999999999994</v>
      </c>
      <c r="DV50" s="28">
        <v>5.1669999999999998</v>
      </c>
      <c r="DW50" s="28">
        <v>4.2050000000000001</v>
      </c>
      <c r="DX50" s="28">
        <v>2.2710000000000004</v>
      </c>
      <c r="DY50" s="28">
        <v>3.0539999999999998</v>
      </c>
      <c r="DZ50" s="28">
        <v>2.87</v>
      </c>
      <c r="EA50" s="28">
        <v>3.0979999999999999</v>
      </c>
      <c r="EB50" s="28">
        <v>3.6539999999999999</v>
      </c>
      <c r="EC50" s="28">
        <v>2.3769999999999998</v>
      </c>
      <c r="ED50" s="28">
        <v>4.1719999999999997</v>
      </c>
      <c r="EE50" s="28">
        <v>4.4189999999999996</v>
      </c>
      <c r="EF50" s="28">
        <v>4.6130000000000004</v>
      </c>
      <c r="EG50" s="28">
        <v>2.6749999999999998</v>
      </c>
      <c r="EH50" s="28">
        <v>5.08</v>
      </c>
      <c r="EI50" s="28">
        <v>2.5209999999999999</v>
      </c>
      <c r="EJ50" s="28">
        <v>2.797139</v>
      </c>
      <c r="EK50" s="28">
        <v>2.9162030000000003</v>
      </c>
      <c r="EL50" s="28">
        <v>5.5174649999999996</v>
      </c>
      <c r="EM50" s="28">
        <v>5.4323859999999993</v>
      </c>
      <c r="EN50" s="28">
        <v>5.35588</v>
      </c>
      <c r="EO50" s="28">
        <v>5.52</v>
      </c>
      <c r="EP50" s="28">
        <v>6.4210000000000003</v>
      </c>
      <c r="EQ50" s="28">
        <v>6.7769999999999984</v>
      </c>
      <c r="ER50" s="28">
        <v>5.8539999999999992</v>
      </c>
      <c r="ES50" s="28">
        <v>5.04</v>
      </c>
      <c r="ET50" s="28">
        <v>5.3360000000000003</v>
      </c>
      <c r="EU50" s="28">
        <v>6.8849999999999998</v>
      </c>
      <c r="EV50" s="28">
        <v>8.9420000000000002</v>
      </c>
      <c r="EW50" s="28">
        <v>5.6559999999999979</v>
      </c>
      <c r="EX50" s="28">
        <v>4.3499999999999996</v>
      </c>
      <c r="EY50" s="28">
        <v>6.84</v>
      </c>
      <c r="EZ50" s="28">
        <v>5.1080000000000005</v>
      </c>
      <c r="FA50" s="28">
        <v>4.5059999999999985</v>
      </c>
      <c r="FB50" s="28">
        <v>5.0079999999999991</v>
      </c>
      <c r="FC50" s="28">
        <v>6.1990000000000016</v>
      </c>
      <c r="FD50" s="28">
        <v>10.843999999999999</v>
      </c>
      <c r="FE50" s="28">
        <v>5.6819999999999995</v>
      </c>
      <c r="FF50" s="28">
        <v>8.5520000000000014</v>
      </c>
      <c r="FG50" s="28">
        <v>9.0570000000000022</v>
      </c>
      <c r="FH50" s="28">
        <v>9.98</v>
      </c>
      <c r="FI50" s="28">
        <v>7.3929999999999998</v>
      </c>
      <c r="FJ50" s="28">
        <v>7.9869999999999992</v>
      </c>
      <c r="FK50" s="28">
        <v>10.75</v>
      </c>
      <c r="FL50" s="28">
        <v>10.853999999999999</v>
      </c>
      <c r="FM50" s="28">
        <v>10.602</v>
      </c>
      <c r="FN50" s="28">
        <v>10.192796000000001</v>
      </c>
      <c r="FO50" s="28">
        <v>10.664</v>
      </c>
      <c r="FP50" s="28">
        <v>11.994</v>
      </c>
      <c r="FQ50" s="28">
        <v>11.02</v>
      </c>
      <c r="FR50" s="28">
        <v>10.83</v>
      </c>
      <c r="FS50" s="28">
        <v>12.51</v>
      </c>
      <c r="FT50" s="28">
        <v>11.378</v>
      </c>
      <c r="FU50" s="28">
        <v>15.586</v>
      </c>
      <c r="FV50" s="28">
        <v>10.705</v>
      </c>
      <c r="FW50" s="28">
        <v>12.218999999999999</v>
      </c>
      <c r="FX50" s="28">
        <v>7.5189999999999992</v>
      </c>
      <c r="FY50" s="28">
        <v>13.597000000000001</v>
      </c>
      <c r="FZ50" s="28">
        <v>19.52</v>
      </c>
      <c r="GA50" s="28">
        <v>16.196999999999999</v>
      </c>
      <c r="GB50" s="28">
        <v>19.733000000000001</v>
      </c>
      <c r="GC50" s="28">
        <v>19.853999999999999</v>
      </c>
      <c r="GD50" s="28">
        <v>28.097999999999999</v>
      </c>
      <c r="GE50" s="28">
        <v>23.303000000000001</v>
      </c>
      <c r="GF50" s="28">
        <v>25.132999999999999</v>
      </c>
      <c r="GG50" s="28">
        <v>26.489000000000001</v>
      </c>
      <c r="GH50" s="28">
        <v>27.091999999999999</v>
      </c>
      <c r="GI50" s="28">
        <v>35.652999999999999</v>
      </c>
      <c r="GJ50" s="28">
        <v>30.492000000000001</v>
      </c>
      <c r="GK50" s="28">
        <v>47.888999999999996</v>
      </c>
      <c r="GL50" s="28">
        <v>39.204000000000001</v>
      </c>
      <c r="GM50" s="28">
        <v>36.155000000000001</v>
      </c>
      <c r="GN50" s="28">
        <v>42.44</v>
      </c>
      <c r="GO50" s="28">
        <v>41.945</v>
      </c>
      <c r="GP50" s="28">
        <v>20.665999999999983</v>
      </c>
      <c r="GQ50" s="28">
        <v>18.547000000000001</v>
      </c>
      <c r="GR50" s="28">
        <v>19.201000000000001</v>
      </c>
      <c r="GS50" s="28">
        <v>23.45</v>
      </c>
      <c r="GT50" s="28">
        <v>21.026999999999997</v>
      </c>
      <c r="GU50" s="28">
        <v>20.934999999999999</v>
      </c>
      <c r="GV50" s="28">
        <v>18.385000000000002</v>
      </c>
      <c r="GW50" s="28">
        <v>25.308</v>
      </c>
      <c r="GX50" s="28">
        <v>17.901</v>
      </c>
      <c r="GY50" s="28">
        <v>32.774999999999999</v>
      </c>
      <c r="GZ50" s="28">
        <v>23.672999999999998</v>
      </c>
      <c r="HA50" s="28">
        <v>16.577999999999999</v>
      </c>
      <c r="HB50" s="28">
        <v>23.501999999999999</v>
      </c>
      <c r="HC50" s="28">
        <v>17.138000000000002</v>
      </c>
      <c r="HD50" s="28">
        <v>17.977</v>
      </c>
      <c r="HE50" s="28">
        <v>17.314</v>
      </c>
      <c r="HF50" s="28">
        <v>22.119</v>
      </c>
      <c r="HG50" s="28">
        <v>17.478000000000002</v>
      </c>
      <c r="HH50" s="28">
        <v>21.811</v>
      </c>
      <c r="HI50" s="28">
        <v>15.943</v>
      </c>
      <c r="HJ50" s="28">
        <v>23.166</v>
      </c>
      <c r="HK50" s="28">
        <v>20.555</v>
      </c>
      <c r="HL50" s="28">
        <v>28.553999999999998</v>
      </c>
      <c r="HM50" s="28">
        <v>28.097000000000001</v>
      </c>
      <c r="HN50" s="28">
        <v>29.878</v>
      </c>
      <c r="HO50" s="28">
        <v>18.896000000000001</v>
      </c>
      <c r="HP50" s="28">
        <v>24.015000000000001</v>
      </c>
      <c r="HQ50" s="28">
        <v>14.927</v>
      </c>
      <c r="HR50" s="28">
        <v>20.757000000000001</v>
      </c>
      <c r="HS50" s="28">
        <v>29.276</v>
      </c>
      <c r="HT50" s="28">
        <v>20.041</v>
      </c>
      <c r="HU50" s="28">
        <v>21.896999999999998</v>
      </c>
      <c r="HV50" s="28">
        <v>21.096</v>
      </c>
      <c r="HW50" s="28">
        <v>18.823</v>
      </c>
      <c r="HX50" s="28">
        <v>34.469000000000001</v>
      </c>
      <c r="HY50" s="28">
        <v>19.933</v>
      </c>
      <c r="HZ50" s="28">
        <v>29.956</v>
      </c>
      <c r="IA50" s="28">
        <v>23.460999999999999</v>
      </c>
      <c r="IB50" s="28">
        <v>20.001000000000001</v>
      </c>
      <c r="IC50" s="28">
        <v>22.7664404000001</v>
      </c>
      <c r="ID50" s="28">
        <v>29.934695900000101</v>
      </c>
      <c r="IE50" s="28">
        <v>28.358215619999999</v>
      </c>
      <c r="IF50" s="28">
        <v>26.491282930000001</v>
      </c>
      <c r="IG50" s="28">
        <v>30.832420939999999</v>
      </c>
      <c r="IH50" s="28">
        <v>27.15870022</v>
      </c>
      <c r="II50" s="28">
        <v>29.292621760000198</v>
      </c>
      <c r="IJ50" s="28">
        <v>32.0573907200001</v>
      </c>
      <c r="IK50" s="28">
        <v>25.722106199999999</v>
      </c>
      <c r="IL50" s="28">
        <v>28.145368660000099</v>
      </c>
      <c r="IM50" s="28">
        <v>29.479139390000199</v>
      </c>
      <c r="IN50" s="28">
        <v>34.917806570000003</v>
      </c>
      <c r="IO50" s="28">
        <v>30.81211412</v>
      </c>
      <c r="IP50" s="28">
        <v>34.301181270000001</v>
      </c>
      <c r="IQ50" s="28">
        <v>35.4645872400001</v>
      </c>
      <c r="IR50" s="28">
        <v>42.908972428134398</v>
      </c>
      <c r="IS50" s="28">
        <v>32.996109589999897</v>
      </c>
      <c r="IT50" s="28">
        <v>34.984470320000298</v>
      </c>
      <c r="IU50" s="28">
        <v>47.947867910000198</v>
      </c>
      <c r="IV50" s="28">
        <v>40.6742465600001</v>
      </c>
      <c r="IW50" s="28">
        <v>43.148899500000098</v>
      </c>
      <c r="IX50" s="28">
        <v>38.7331129700001</v>
      </c>
      <c r="IY50" s="28">
        <v>41.731970970000603</v>
      </c>
      <c r="IZ50" s="28">
        <v>34.575909329999902</v>
      </c>
      <c r="JA50" s="28">
        <v>41.011929540000096</v>
      </c>
      <c r="JB50" s="28">
        <v>53.931358050000398</v>
      </c>
      <c r="JC50" s="28">
        <v>41.851005449999903</v>
      </c>
      <c r="JD50" s="28">
        <v>45.663110580000101</v>
      </c>
      <c r="JE50" s="28">
        <v>46.857562919999701</v>
      </c>
      <c r="JF50" s="28">
        <v>36.106458330000301</v>
      </c>
      <c r="JG50" s="28">
        <v>47.4840542700003</v>
      </c>
      <c r="JH50" s="28">
        <v>43.646933849999499</v>
      </c>
      <c r="JI50" s="28">
        <v>45.369447460000004</v>
      </c>
      <c r="JJ50" s="28">
        <v>45.952453170000197</v>
      </c>
      <c r="JK50" s="28">
        <v>38.502424920000102</v>
      </c>
      <c r="JL50" s="28">
        <v>41.313176060000004</v>
      </c>
      <c r="JM50" s="28">
        <v>40.876815008000001</v>
      </c>
      <c r="JN50" s="28">
        <v>37.277246021438103</v>
      </c>
      <c r="JO50" s="28">
        <v>39.184986418999799</v>
      </c>
      <c r="JP50" s="28">
        <v>40.901657716597803</v>
      </c>
      <c r="JQ50" s="28">
        <v>47.146007851228298</v>
      </c>
      <c r="JR50" s="28">
        <v>40.846622510840703</v>
      </c>
      <c r="JS50" s="28">
        <v>40.3581737486412</v>
      </c>
      <c r="JT50" s="28">
        <v>38.196002185306</v>
      </c>
      <c r="JU50" s="28">
        <v>38.857674257614001</v>
      </c>
      <c r="JV50" s="28">
        <v>38.593525594548197</v>
      </c>
      <c r="JW50" s="28">
        <v>41.551183867407701</v>
      </c>
      <c r="JX50" s="28">
        <v>44.727888899057</v>
      </c>
      <c r="JY50" s="28">
        <v>31.109670882688299</v>
      </c>
      <c r="JZ50" s="28">
        <v>39.469885938338898</v>
      </c>
      <c r="KA50" s="28">
        <v>47.7675961867672</v>
      </c>
      <c r="KB50" s="28">
        <v>38.378188271513402</v>
      </c>
      <c r="KC50" s="28">
        <v>39.962526313340199</v>
      </c>
      <c r="KD50" s="28">
        <v>38.657213904867596</v>
      </c>
      <c r="KE50" s="28">
        <v>37.4853713970749</v>
      </c>
      <c r="KF50" s="28">
        <v>38.464319815220897</v>
      </c>
      <c r="KG50" s="28">
        <v>40.154793996914897</v>
      </c>
      <c r="KH50" s="28">
        <v>33.095816368382302</v>
      </c>
      <c r="KI50" s="28">
        <v>34.760365048965603</v>
      </c>
      <c r="KJ50" s="28">
        <v>41.308496349938999</v>
      </c>
      <c r="KK50" s="28">
        <v>32.752777701271803</v>
      </c>
      <c r="KL50" s="28">
        <v>39.124680037739303</v>
      </c>
      <c r="KM50" s="28">
        <v>43.584763208738103</v>
      </c>
      <c r="KN50" s="28">
        <v>49.720002232696402</v>
      </c>
      <c r="KO50" s="28">
        <v>39.224393999465597</v>
      </c>
      <c r="KP50" s="28">
        <v>39.240830202373502</v>
      </c>
      <c r="KQ50" s="28">
        <v>48.753655308652398</v>
      </c>
      <c r="KR50" s="28">
        <v>38.885866037904698</v>
      </c>
      <c r="KS50" s="28">
        <v>43.206880725568702</v>
      </c>
      <c r="KT50" s="28">
        <v>49.289818146872598</v>
      </c>
      <c r="KU50" s="28">
        <v>50.7620999214367</v>
      </c>
      <c r="KV50" s="28">
        <v>51.848925198147398</v>
      </c>
      <c r="KW50" s="28">
        <v>28.762125781508502</v>
      </c>
      <c r="KX50" s="28">
        <v>26.0852644385036</v>
      </c>
      <c r="KY50" s="28">
        <v>34.003034765956599</v>
      </c>
      <c r="KZ50" s="28">
        <v>37.990655941717201</v>
      </c>
      <c r="LA50" s="28">
        <v>74.357065347251194</v>
      </c>
      <c r="LB50" s="28">
        <v>46.436316287256098</v>
      </c>
      <c r="LC50" s="28">
        <v>43.9379622367126</v>
      </c>
      <c r="LD50" s="28">
        <v>38.946276914756098</v>
      </c>
      <c r="LE50" s="28">
        <v>41.733410478173397</v>
      </c>
      <c r="LF50" s="28">
        <v>46.152200355098998</v>
      </c>
      <c r="LG50" s="28">
        <v>65.899071000715907</v>
      </c>
      <c r="LH50" s="28">
        <v>60.295449980739903</v>
      </c>
      <c r="LI50" s="28">
        <v>58.398912387747799</v>
      </c>
      <c r="LJ50" s="28">
        <v>56.523923883991102</v>
      </c>
      <c r="LK50" s="28">
        <v>52.512474884220403</v>
      </c>
      <c r="LL50" s="28">
        <v>39.600889651913398</v>
      </c>
      <c r="LM50" s="28">
        <v>52.149581070779298</v>
      </c>
      <c r="LN50" s="28">
        <v>47.396241891489503</v>
      </c>
      <c r="LO50" s="28">
        <v>45.723251480000101</v>
      </c>
      <c r="LP50" s="28">
        <v>40.2673565999999</v>
      </c>
      <c r="LQ50" s="28">
        <v>37.277849350000203</v>
      </c>
      <c r="LR50" s="28">
        <v>50.103275530000097</v>
      </c>
      <c r="LS50" s="28">
        <v>35.5444401013714</v>
      </c>
      <c r="LT50" s="28">
        <v>37.551581659999897</v>
      </c>
      <c r="LU50" s="28">
        <v>33.006330547170798</v>
      </c>
      <c r="LV50" s="28">
        <v>32.6366500393978</v>
      </c>
      <c r="LW50" s="28">
        <v>41.979789760000301</v>
      </c>
      <c r="LX50" s="28">
        <v>39.749842340223502</v>
      </c>
      <c r="LY50" s="28">
        <v>70.498071061513102</v>
      </c>
      <c r="LZ50" s="28">
        <v>40.820085549999597</v>
      </c>
      <c r="MA50" s="28">
        <v>30.697253150000002</v>
      </c>
      <c r="MB50" s="28">
        <v>38.179770030000597</v>
      </c>
      <c r="MC50" s="28">
        <v>35.151762070000103</v>
      </c>
      <c r="MD50" s="28">
        <v>43.445257500000103</v>
      </c>
      <c r="ME50" s="28">
        <v>40.68275525</v>
      </c>
      <c r="MF50" s="28">
        <v>41.608786110612797</v>
      </c>
      <c r="MG50" s="28">
        <v>49.567256789998503</v>
      </c>
      <c r="MH50" s="28">
        <v>43.316519359999397</v>
      </c>
      <c r="MI50" s="28">
        <v>41.281560103295703</v>
      </c>
      <c r="MJ50" s="28">
        <v>32.223026162147697</v>
      </c>
      <c r="MK50" s="28">
        <v>37.896540795918597</v>
      </c>
      <c r="ML50" s="28">
        <v>43.088426720797798</v>
      </c>
      <c r="MM50" s="28">
        <v>52.768648281068401</v>
      </c>
      <c r="MN50" s="28">
        <v>56.597852270558697</v>
      </c>
      <c r="MO50" s="28">
        <v>55.152800320376301</v>
      </c>
      <c r="MP50" s="28">
        <v>53.758036009999799</v>
      </c>
      <c r="MQ50" s="28">
        <v>65.144479104006095</v>
      </c>
      <c r="MR50" s="28">
        <v>53.951448726471199</v>
      </c>
      <c r="MS50" s="28">
        <v>49.664075089999301</v>
      </c>
      <c r="MT50" s="28">
        <v>62.129462268987801</v>
      </c>
      <c r="MU50" s="28">
        <v>71.538229988151599</v>
      </c>
      <c r="MV50" s="28">
        <v>53.136255345899698</v>
      </c>
      <c r="MW50" s="28">
        <v>67.5744638055411</v>
      </c>
      <c r="MX50" s="28">
        <v>61.535081052512801</v>
      </c>
      <c r="MY50" s="28">
        <v>70.789388096677598</v>
      </c>
      <c r="MZ50" s="28">
        <v>61.325439448714199</v>
      </c>
      <c r="NA50" s="28">
        <v>63.276436672092899</v>
      </c>
      <c r="NB50" s="28">
        <v>61.782113470173599</v>
      </c>
      <c r="NC50" s="28">
        <v>68.657517532109395</v>
      </c>
      <c r="ND50" s="28">
        <v>64.690032329184305</v>
      </c>
      <c r="NE50" s="28">
        <v>55.896655023096201</v>
      </c>
      <c r="NF50" s="28">
        <v>69.723170131102805</v>
      </c>
      <c r="NG50" s="28">
        <v>83.537529009999304</v>
      </c>
      <c r="NH50" s="28">
        <v>83.672346596568403</v>
      </c>
      <c r="NI50" s="28">
        <v>95.193183545670806</v>
      </c>
      <c r="NJ50" s="28">
        <v>89.075735448342002</v>
      </c>
      <c r="NK50" s="28">
        <v>90.903782628919004</v>
      </c>
      <c r="NL50" s="28">
        <v>72.513933589363404</v>
      </c>
      <c r="NM50" s="28">
        <v>78.288876245292499</v>
      </c>
      <c r="NN50" s="28">
        <v>107.219371752143</v>
      </c>
      <c r="NO50" s="28">
        <v>85.429295120646103</v>
      </c>
      <c r="NP50" s="28">
        <v>93.783420824745505</v>
      </c>
      <c r="NQ50" s="28">
        <v>132.76821998000099</v>
      </c>
      <c r="NR50" s="28">
        <v>94.700141469999394</v>
      </c>
      <c r="NS50" s="28">
        <v>113.26054751999899</v>
      </c>
      <c r="NT50" s="28">
        <v>88.669195719998697</v>
      </c>
      <c r="NU50" s="28">
        <v>104.78987739999801</v>
      </c>
      <c r="NV50" s="28">
        <v>110.869762909998</v>
      </c>
      <c r="NW50" s="28">
        <v>109.26450962999699</v>
      </c>
      <c r="NX50" s="28">
        <v>108.6535985</v>
      </c>
      <c r="NY50" s="28">
        <v>95.039475820001101</v>
      </c>
      <c r="NZ50" s="28">
        <v>111.757657129997</v>
      </c>
      <c r="OA50" s="28">
        <v>88.415790540002405</v>
      </c>
      <c r="OB50" s="28">
        <v>94.348459179999395</v>
      </c>
      <c r="OC50" s="28">
        <v>91.468122567069798</v>
      </c>
      <c r="OD50" s="28">
        <v>77.83127094034414</v>
      </c>
      <c r="OE50" s="28">
        <v>72.049374381088697</v>
      </c>
      <c r="OF50" s="28">
        <v>89.670709926803198</v>
      </c>
      <c r="OG50" s="28">
        <v>96.8982896412179</v>
      </c>
      <c r="OH50" s="28">
        <v>86.542941569443798</v>
      </c>
      <c r="OI50" s="28">
        <v>104.89367244298801</v>
      </c>
      <c r="OJ50" s="28">
        <v>106.09613020625299</v>
      </c>
      <c r="OK50" s="28">
        <v>85.428741342379695</v>
      </c>
      <c r="OL50" s="28">
        <v>90.292483231325804</v>
      </c>
      <c r="OM50" s="28">
        <v>98.504902150788496</v>
      </c>
      <c r="ON50" s="28">
        <v>93.953908727581705</v>
      </c>
      <c r="OO50" s="28">
        <v>100.19895065834464</v>
      </c>
      <c r="OP50" s="28">
        <v>87.19472806502344</v>
      </c>
      <c r="OQ50" s="28">
        <v>113.70831452161302</v>
      </c>
      <c r="OR50" s="28">
        <v>130.25056758385676</v>
      </c>
      <c r="OS50" s="28">
        <v>141.64508673870606</v>
      </c>
      <c r="OT50" s="28">
        <v>131.17225630212269</v>
      </c>
      <c r="OU50" s="28">
        <v>172.42988759341111</v>
      </c>
      <c r="OV50" s="28">
        <v>88.391170505291655</v>
      </c>
      <c r="OW50" s="28">
        <v>97.575206760590831</v>
      </c>
      <c r="OX50" s="28">
        <v>102.16077152808488</v>
      </c>
      <c r="OY50" s="28">
        <v>103.61749712016177</v>
      </c>
      <c r="OZ50" s="28">
        <v>117.42886876997906</v>
      </c>
      <c r="PA50" s="28">
        <v>86.713962821776093</v>
      </c>
      <c r="PB50" s="28">
        <v>104.88167264684591</v>
      </c>
      <c r="PC50" s="28">
        <v>114.7150436340409</v>
      </c>
      <c r="PD50" s="28">
        <v>115.57974381254886</v>
      </c>
      <c r="PE50" s="28">
        <v>112.56507021999872</v>
      </c>
      <c r="PF50" s="28">
        <v>124.94827002813274</v>
      </c>
      <c r="PG50" s="28">
        <v>113.22944499676825</v>
      </c>
      <c r="PH50" s="28">
        <v>113.71700159886134</v>
      </c>
    </row>
    <row r="51" spans="1:424" x14ac:dyDescent="0.3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</row>
    <row r="52" spans="1:424" x14ac:dyDescent="0.3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</row>
    <row r="53" spans="1:424" x14ac:dyDescent="0.3">
      <c r="A53" s="30" t="s">
        <v>87</v>
      </c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>
        <v>12.388888</v>
      </c>
      <c r="AB53" s="31">
        <v>15.802190500000002</v>
      </c>
      <c r="AC53" s="31">
        <v>21.757333000000003</v>
      </c>
      <c r="AD53" s="31">
        <v>12.8717737</v>
      </c>
      <c r="AE53" s="31">
        <v>14.569257</v>
      </c>
      <c r="AF53" s="31">
        <v>15.664053000000001</v>
      </c>
      <c r="AG53" s="31">
        <v>20.55385987</v>
      </c>
      <c r="AH53" s="31">
        <v>27.407342249999999</v>
      </c>
      <c r="AI53" s="31">
        <v>32.504564999999999</v>
      </c>
      <c r="AJ53" s="31">
        <v>32.601460000000003</v>
      </c>
      <c r="AK53" s="31">
        <v>31.6724338</v>
      </c>
      <c r="AL53" s="31">
        <v>26.887520649999999</v>
      </c>
      <c r="AM53" s="31">
        <v>50.061241500000001</v>
      </c>
      <c r="AN53" s="31">
        <v>36.704780999999997</v>
      </c>
      <c r="AO53" s="31">
        <v>59.161850000000001</v>
      </c>
      <c r="AP53" s="31">
        <v>46.55320905</v>
      </c>
      <c r="AQ53" s="31">
        <v>44.276843800000002</v>
      </c>
      <c r="AR53" s="31">
        <v>53.167372399999998</v>
      </c>
      <c r="AS53" s="31">
        <v>63.44685033333333</v>
      </c>
      <c r="AT53" s="31">
        <v>58.809227333333332</v>
      </c>
      <c r="AU53" s="31">
        <v>68.333114333333327</v>
      </c>
      <c r="AV53" s="31">
        <v>47.500375333333338</v>
      </c>
      <c r="AW53" s="31">
        <v>36.765880333333328</v>
      </c>
      <c r="AX53" s="31">
        <v>24.58953833333333</v>
      </c>
      <c r="AY53" s="31">
        <v>34.008505077818938</v>
      </c>
      <c r="AZ53" s="31">
        <v>48.370674197727183</v>
      </c>
      <c r="BA53" s="31">
        <v>49.486713054430993</v>
      </c>
      <c r="BB53" s="31">
        <v>29.122913864465588</v>
      </c>
      <c r="BC53" s="31">
        <v>38.53735228911016</v>
      </c>
      <c r="BD53" s="31">
        <v>55.232782057769256</v>
      </c>
      <c r="BE53" s="31">
        <v>62.20519190016666</v>
      </c>
      <c r="BF53" s="31">
        <v>63.750176985166668</v>
      </c>
      <c r="BG53" s="31">
        <v>60.669095866166664</v>
      </c>
      <c r="BH53" s="31">
        <v>63.796489416666674</v>
      </c>
      <c r="BI53" s="31">
        <v>45.439319012166663</v>
      </c>
      <c r="BJ53" s="31">
        <v>34.191546514666669</v>
      </c>
      <c r="BK53" s="31">
        <v>51.351374704485607</v>
      </c>
      <c r="BL53" s="31">
        <v>47.503481664393846</v>
      </c>
      <c r="BM53" s="31">
        <v>46.479932721097661</v>
      </c>
      <c r="BN53" s="31">
        <v>53.647757531132257</v>
      </c>
      <c r="BO53" s="31">
        <v>53.687903000000006</v>
      </c>
      <c r="BP53" s="31">
        <v>55.880250999999994</v>
      </c>
      <c r="BQ53" s="31">
        <v>63.584637000000001</v>
      </c>
      <c r="BR53" s="31">
        <v>69.709215999999998</v>
      </c>
      <c r="BS53" s="31">
        <v>66.456012000000001</v>
      </c>
      <c r="BT53" s="31">
        <v>61.132149999999996</v>
      </c>
      <c r="BU53" s="31">
        <v>51.653240999999994</v>
      </c>
      <c r="BV53" s="31">
        <v>61.352103999999997</v>
      </c>
      <c r="BW53" s="31">
        <v>45.509320000000002</v>
      </c>
      <c r="BX53" s="31">
        <v>41.448785000000001</v>
      </c>
      <c r="BY53" s="31">
        <v>33.362782000000003</v>
      </c>
      <c r="BZ53" s="31">
        <v>25.198441169999995</v>
      </c>
      <c r="CA53" s="31">
        <v>32.556550000000001</v>
      </c>
      <c r="CB53" s="31">
        <v>39.597050000000003</v>
      </c>
      <c r="CC53" s="31">
        <v>38.463802000000001</v>
      </c>
      <c r="CD53" s="31">
        <v>51.943108999999993</v>
      </c>
      <c r="CE53" s="31">
        <v>44.630099999999999</v>
      </c>
      <c r="CF53" s="31">
        <v>27.850259000000001</v>
      </c>
      <c r="CG53" s="31">
        <v>26.672867</v>
      </c>
      <c r="CH53" s="31">
        <v>51.177334000000002</v>
      </c>
      <c r="CI53" s="31">
        <v>40.094112000000003</v>
      </c>
      <c r="CJ53" s="31">
        <v>44.236873000000003</v>
      </c>
      <c r="CK53" s="31">
        <v>31.519534999999998</v>
      </c>
      <c r="CL53" s="31">
        <v>29.740631999999998</v>
      </c>
      <c r="CM53" s="31">
        <v>47.819752999999999</v>
      </c>
      <c r="CN53" s="31">
        <v>65.376000000000005</v>
      </c>
      <c r="CO53" s="31">
        <v>59.082999999999998</v>
      </c>
      <c r="CP53" s="31">
        <v>56.044752000000003</v>
      </c>
      <c r="CQ53" s="31">
        <v>51.533999999999992</v>
      </c>
      <c r="CR53" s="31">
        <v>28.715999999999998</v>
      </c>
      <c r="CS53" s="31">
        <v>38.973210999999999</v>
      </c>
      <c r="CT53" s="31">
        <v>45.325412</v>
      </c>
      <c r="CU53" s="31">
        <v>36.137395999999995</v>
      </c>
      <c r="CV53" s="31">
        <v>31.948709999999998</v>
      </c>
      <c r="CW53" s="31">
        <v>29.212337999999999</v>
      </c>
      <c r="CX53" s="31">
        <v>25.220777999999999</v>
      </c>
      <c r="CY53" s="31">
        <v>35.847707</v>
      </c>
      <c r="CZ53" s="31">
        <v>39.437243000000002</v>
      </c>
      <c r="DA53" s="31">
        <v>42.864448000000003</v>
      </c>
      <c r="DB53" s="31">
        <v>39.253378999999995</v>
      </c>
      <c r="DC53" s="31">
        <v>43.003156000000004</v>
      </c>
      <c r="DD53" s="31">
        <v>38.468426000000001</v>
      </c>
      <c r="DE53" s="31">
        <v>32.435825999999999</v>
      </c>
      <c r="DF53" s="31">
        <v>38.687042000000005</v>
      </c>
      <c r="DG53" s="31">
        <v>35.063613999999994</v>
      </c>
      <c r="DH53" s="31">
        <v>27.832303</v>
      </c>
      <c r="DI53" s="31">
        <v>31.061474000000004</v>
      </c>
      <c r="DJ53" s="31">
        <v>28.888859</v>
      </c>
      <c r="DK53" s="31">
        <v>42.250881</v>
      </c>
      <c r="DL53" s="31">
        <v>30.995000000000001</v>
      </c>
      <c r="DM53" s="31">
        <v>41.914947000000012</v>
      </c>
      <c r="DN53" s="31">
        <v>40.504072000000008</v>
      </c>
      <c r="DO53" s="31">
        <v>38.297713000000002</v>
      </c>
      <c r="DP53" s="31">
        <v>39.47699999999999</v>
      </c>
      <c r="DQ53" s="31">
        <v>40.218000000000004</v>
      </c>
      <c r="DR53" s="31">
        <v>35.183</v>
      </c>
      <c r="DS53" s="31">
        <v>35.239562999999997</v>
      </c>
      <c r="DT53" s="31">
        <v>40.157265000000002</v>
      </c>
      <c r="DU53" s="31">
        <v>32.197626999999997</v>
      </c>
      <c r="DV53" s="31">
        <v>31.901399999999995</v>
      </c>
      <c r="DW53" s="31">
        <v>32.157199999999996</v>
      </c>
      <c r="DX53" s="31">
        <v>36.18</v>
      </c>
      <c r="DY53" s="31">
        <v>40.051915999999999</v>
      </c>
      <c r="DZ53" s="31">
        <v>35.755669999999995</v>
      </c>
      <c r="EA53" s="31">
        <v>45.019634690000004</v>
      </c>
      <c r="EB53" s="31">
        <v>37.794199999999996</v>
      </c>
      <c r="EC53" s="31">
        <v>36.813400000000001</v>
      </c>
      <c r="ED53" s="31">
        <v>40.094112000000003</v>
      </c>
      <c r="EE53" s="31">
        <v>38.405851000000006</v>
      </c>
      <c r="EF53" s="31">
        <v>34.642776999999995</v>
      </c>
      <c r="EG53" s="31">
        <v>33.470385</v>
      </c>
      <c r="EH53" s="31">
        <v>38.917999999999992</v>
      </c>
      <c r="EI53" s="31">
        <v>36.763000000000005</v>
      </c>
      <c r="EJ53" s="31">
        <v>34.093139000000008</v>
      </c>
      <c r="EK53" s="31">
        <v>49.475755620000001</v>
      </c>
      <c r="EL53" s="31">
        <v>45.380074260000001</v>
      </c>
      <c r="EM53" s="31">
        <v>41.738898200000001</v>
      </c>
      <c r="EN53" s="31">
        <v>39.991688019999998</v>
      </c>
      <c r="EO53" s="31">
        <v>38.770183999999993</v>
      </c>
      <c r="EP53" s="31">
        <v>41.805904959999999</v>
      </c>
      <c r="EQ53" s="31">
        <v>43.461560859999999</v>
      </c>
      <c r="ER53" s="31">
        <v>44.169179749999998</v>
      </c>
      <c r="ES53" s="31">
        <v>53.388835800000003</v>
      </c>
      <c r="ET53" s="31">
        <v>47.937498299999994</v>
      </c>
      <c r="EU53" s="31">
        <v>38.349224800000002</v>
      </c>
      <c r="EV53" s="31">
        <v>43.829424760000002</v>
      </c>
      <c r="EW53" s="31">
        <v>64.600999999999985</v>
      </c>
      <c r="EX53" s="31">
        <v>54.83</v>
      </c>
      <c r="EY53" s="31">
        <v>65.042394000000002</v>
      </c>
      <c r="EZ53" s="31">
        <v>59.184000000000012</v>
      </c>
      <c r="FA53" s="31">
        <v>48.022413</v>
      </c>
      <c r="FB53" s="31">
        <v>47.904868000000008</v>
      </c>
      <c r="FC53" s="31">
        <v>56.204079999999998</v>
      </c>
      <c r="FD53" s="31">
        <v>56.237000000000002</v>
      </c>
      <c r="FE53" s="31">
        <v>47.933634000000005</v>
      </c>
      <c r="FF53" s="31">
        <v>48.061720999999999</v>
      </c>
      <c r="FG53" s="31">
        <v>52.857451439999998</v>
      </c>
      <c r="FH53" s="31">
        <v>63.771677099999991</v>
      </c>
      <c r="FI53" s="31">
        <v>55.89927288447015</v>
      </c>
      <c r="FJ53" s="31">
        <v>60.966524327811797</v>
      </c>
      <c r="FK53" s="31">
        <v>66.902749437345093</v>
      </c>
      <c r="FL53" s="31">
        <v>71.165653586105492</v>
      </c>
      <c r="FM53" s="31">
        <v>73.459162757224206</v>
      </c>
      <c r="FN53" s="31">
        <v>70.629632851041166</v>
      </c>
      <c r="FO53" s="31">
        <v>68.266191781756845</v>
      </c>
      <c r="FP53" s="31">
        <v>68.86123573009705</v>
      </c>
      <c r="FQ53" s="31">
        <v>58.901577864227278</v>
      </c>
      <c r="FR53" s="31">
        <v>67.767270733811472</v>
      </c>
      <c r="FS53" s="31">
        <v>69.814097645915197</v>
      </c>
      <c r="FT53" s="31">
        <v>71.823881943112667</v>
      </c>
      <c r="FU53" s="31">
        <v>77.427999999999997</v>
      </c>
      <c r="FV53" s="31">
        <v>66.926000000000002</v>
      </c>
      <c r="FW53" s="31">
        <v>68.813000000000002</v>
      </c>
      <c r="FX53" s="31">
        <v>66.086999999999989</v>
      </c>
      <c r="FY53" s="31">
        <v>67.307999999999993</v>
      </c>
      <c r="FZ53" s="31">
        <v>81.741</v>
      </c>
      <c r="GA53" s="31">
        <v>76.423000000000002</v>
      </c>
      <c r="GB53" s="31">
        <v>81.707999999999998</v>
      </c>
      <c r="GC53" s="31">
        <v>80.944999999999993</v>
      </c>
      <c r="GD53" s="31">
        <v>86.433999999999997</v>
      </c>
      <c r="GE53" s="31">
        <v>91.885000000000019</v>
      </c>
      <c r="GF53" s="31">
        <v>98.433999</v>
      </c>
      <c r="GG53" s="31">
        <v>110.983743</v>
      </c>
      <c r="GH53" s="31">
        <v>110.12378700000001</v>
      </c>
      <c r="GI53" s="31">
        <v>126.995</v>
      </c>
      <c r="GJ53" s="31">
        <v>98.654517999999996</v>
      </c>
      <c r="GK53" s="31">
        <v>121.996</v>
      </c>
      <c r="GL53" s="31">
        <v>112.534778</v>
      </c>
      <c r="GM53" s="31">
        <v>106.43286252667622</v>
      </c>
      <c r="GN53" s="31">
        <v>109.076182</v>
      </c>
      <c r="GO53" s="31">
        <v>100.124887</v>
      </c>
      <c r="GP53" s="31">
        <v>105.73999199999999</v>
      </c>
      <c r="GQ53" s="31">
        <v>115.811153</v>
      </c>
      <c r="GR53" s="31">
        <v>115.62878600000001</v>
      </c>
      <c r="GS53" s="31">
        <v>129.62</v>
      </c>
      <c r="GT53" s="31">
        <v>128.57500000000002</v>
      </c>
      <c r="GU53" s="31">
        <v>141.01549344964212</v>
      </c>
      <c r="GV53" s="31">
        <v>135.09324782719838</v>
      </c>
      <c r="GW53" s="31">
        <v>150.41426779780164</v>
      </c>
      <c r="GX53" s="31">
        <v>145.37663726993867</v>
      </c>
      <c r="GY53" s="31">
        <v>170.66423680342535</v>
      </c>
      <c r="GZ53" s="31">
        <v>149.37875733128834</v>
      </c>
      <c r="HA53" s="31">
        <v>124.87900949974437</v>
      </c>
      <c r="HB53" s="31">
        <v>131.89479960429449</v>
      </c>
      <c r="HC53" s="31">
        <v>131.49636519043969</v>
      </c>
      <c r="HD53" s="31">
        <v>115.13620360301637</v>
      </c>
      <c r="HE53" s="31">
        <v>121.119</v>
      </c>
      <c r="HF53" s="31">
        <v>136.206062</v>
      </c>
      <c r="HG53" s="31">
        <v>133.196</v>
      </c>
      <c r="HH53" s="31">
        <v>121.959</v>
      </c>
      <c r="HI53" s="31">
        <v>112.33499999999999</v>
      </c>
      <c r="HJ53" s="31">
        <v>117.419</v>
      </c>
      <c r="HK53" s="31">
        <v>126.26399999999998</v>
      </c>
      <c r="HL53" s="31">
        <v>129.99200000000002</v>
      </c>
      <c r="HM53" s="31">
        <v>119.67406399999999</v>
      </c>
      <c r="HN53" s="31">
        <v>134.37733900000001</v>
      </c>
      <c r="HO53" s="31">
        <v>128.448487</v>
      </c>
      <c r="HP53" s="31">
        <v>142.02800000000002</v>
      </c>
      <c r="HQ53" s="31">
        <v>132.87709325499713</v>
      </c>
      <c r="HR53" s="31">
        <v>134.95985595299828</v>
      </c>
      <c r="HS53" s="31">
        <v>151.72461143869032</v>
      </c>
      <c r="HT53" s="31">
        <v>136.76102519328677</v>
      </c>
      <c r="HU53" s="31">
        <v>138.97024989864224</v>
      </c>
      <c r="HV53" s="31">
        <v>136.08794453493303</v>
      </c>
      <c r="HW53" s="31">
        <v>123.16265583961149</v>
      </c>
      <c r="HX53" s="31">
        <v>144.80060351510932</v>
      </c>
      <c r="HY53" s="31">
        <v>117.50614546954549</v>
      </c>
      <c r="HZ53" s="31">
        <v>132.45310514036865</v>
      </c>
      <c r="IA53" s="31">
        <v>139.94499999999999</v>
      </c>
      <c r="IB53" s="31">
        <v>146.38899999999998</v>
      </c>
      <c r="IC53" s="31">
        <v>162.82141670000016</v>
      </c>
      <c r="ID53" s="31">
        <v>174.2537124000001</v>
      </c>
      <c r="IE53" s="31">
        <v>191.51224351000002</v>
      </c>
      <c r="IF53" s="31">
        <v>165.09092847739745</v>
      </c>
      <c r="IG53" s="31">
        <v>187.32314928999995</v>
      </c>
      <c r="IH53" s="31">
        <v>194.15423104999999</v>
      </c>
      <c r="II53" s="31">
        <v>191.36209900000023</v>
      </c>
      <c r="IJ53" s="31">
        <v>184.71527181000005</v>
      </c>
      <c r="IK53" s="31">
        <v>174.30725561999989</v>
      </c>
      <c r="IL53" s="31">
        <v>167.48587817000021</v>
      </c>
      <c r="IM53" s="31">
        <v>177.94259399000029</v>
      </c>
      <c r="IN53" s="31">
        <v>192.32117798000007</v>
      </c>
      <c r="IO53" s="31">
        <v>185.70098111999997</v>
      </c>
      <c r="IP53" s="31">
        <v>197.52200738000002</v>
      </c>
      <c r="IQ53" s="31">
        <v>204.51156761999999</v>
      </c>
      <c r="IR53" s="31">
        <v>184.46994835813445</v>
      </c>
      <c r="IS53" s="31">
        <v>209.78321936999993</v>
      </c>
      <c r="IT53" s="31">
        <v>213.97528592000037</v>
      </c>
      <c r="IU53" s="31">
        <v>215.28087696000017</v>
      </c>
      <c r="IV53" s="31">
        <v>202.11529916000015</v>
      </c>
      <c r="IW53" s="31">
        <v>188.98967863000021</v>
      </c>
      <c r="IX53" s="31">
        <v>182.16784859000009</v>
      </c>
      <c r="IY53" s="31">
        <v>197.50375077000058</v>
      </c>
      <c r="IZ53" s="31">
        <v>174.73464323999991</v>
      </c>
      <c r="JA53" s="31">
        <v>212.30174846000011</v>
      </c>
      <c r="JB53" s="31">
        <v>227.43771303000037</v>
      </c>
      <c r="JC53" s="31">
        <v>207.03168178999988</v>
      </c>
      <c r="JD53" s="31">
        <v>216.6339893900001</v>
      </c>
      <c r="JE53" s="31">
        <v>227.84098403999965</v>
      </c>
      <c r="JF53" s="31">
        <v>191.51887766000027</v>
      </c>
      <c r="JG53" s="31">
        <v>197.42626045</v>
      </c>
      <c r="JH53" s="31">
        <v>190.67514233000006</v>
      </c>
      <c r="JI53" s="31">
        <v>183.63985439999999</v>
      </c>
      <c r="JJ53" s="31">
        <v>187.70580537000001</v>
      </c>
      <c r="JK53" s="31">
        <v>181.99970590000009</v>
      </c>
      <c r="JL53" s="31">
        <v>183.24134666</v>
      </c>
      <c r="JM53" s="31">
        <v>203.33718751580429</v>
      </c>
      <c r="JN53" s="31">
        <v>202.27982924732598</v>
      </c>
      <c r="JO53" s="31">
        <v>207.16248986662742</v>
      </c>
      <c r="JP53" s="31">
        <v>193.77763702939063</v>
      </c>
      <c r="JQ53" s="31">
        <v>201.37163803213144</v>
      </c>
      <c r="JR53" s="31">
        <v>178.03642937596936</v>
      </c>
      <c r="JS53" s="31">
        <v>186.35196246010699</v>
      </c>
      <c r="JT53" s="31">
        <v>178.12748645874561</v>
      </c>
      <c r="JU53" s="31">
        <v>182.11745371318989</v>
      </c>
      <c r="JV53" s="31">
        <v>197.80405662659581</v>
      </c>
      <c r="JW53" s="31">
        <v>193.17478517450951</v>
      </c>
      <c r="JX53" s="31">
        <v>186.64152589967708</v>
      </c>
      <c r="JY53" s="31">
        <v>188.71286015894736</v>
      </c>
      <c r="JZ53" s="31">
        <v>192.13076309974215</v>
      </c>
      <c r="KA53" s="31">
        <v>217.37764134172585</v>
      </c>
      <c r="KB53" s="31">
        <v>188.5716272352505</v>
      </c>
      <c r="KC53" s="31">
        <v>187.97588705535418</v>
      </c>
      <c r="KD53" s="31">
        <v>200.80114624047366</v>
      </c>
      <c r="KE53" s="31">
        <v>189.83885484250021</v>
      </c>
      <c r="KF53" s="31">
        <v>179.57138383211594</v>
      </c>
      <c r="KG53" s="31">
        <v>179.25986682995261</v>
      </c>
      <c r="KH53" s="31">
        <v>156.43295848235846</v>
      </c>
      <c r="KI53" s="31">
        <v>184.59181774424013</v>
      </c>
      <c r="KJ53" s="31">
        <v>202.79579097996242</v>
      </c>
      <c r="KK53" s="31">
        <v>200.77927081047167</v>
      </c>
      <c r="KL53" s="31">
        <v>189.48406720293031</v>
      </c>
      <c r="KM53" s="31">
        <v>205.75450522483956</v>
      </c>
      <c r="KN53" s="31">
        <v>209.89182547902885</v>
      </c>
      <c r="KO53" s="31">
        <v>197.40068588802461</v>
      </c>
      <c r="KP53" s="31">
        <v>202.32924333877406</v>
      </c>
      <c r="KQ53" s="31">
        <v>190.89471684045299</v>
      </c>
      <c r="KR53" s="31">
        <v>195.57493380720916</v>
      </c>
      <c r="KS53" s="31">
        <v>197.49370183207787</v>
      </c>
      <c r="KT53" s="31">
        <v>210.46403584570368</v>
      </c>
      <c r="KU53" s="31">
        <v>254.72739005145877</v>
      </c>
      <c r="KV53" s="31">
        <v>247.21644505102529</v>
      </c>
      <c r="KW53" s="31">
        <v>213.37751401271728</v>
      </c>
      <c r="KX53" s="31">
        <v>206.67516024526762</v>
      </c>
      <c r="KY53" s="31">
        <v>223.90045397755807</v>
      </c>
      <c r="KZ53" s="31">
        <v>209.76441633416735</v>
      </c>
      <c r="LA53" s="31">
        <v>308.31663964736146</v>
      </c>
      <c r="LB53" s="31">
        <v>332.00486716660043</v>
      </c>
      <c r="LC53" s="31">
        <v>228.44963406685224</v>
      </c>
      <c r="LD53" s="31">
        <v>217.63445693943322</v>
      </c>
      <c r="LE53" s="31">
        <v>215.116936926638</v>
      </c>
      <c r="LF53" s="31">
        <v>237.31192273312283</v>
      </c>
      <c r="LG53" s="31">
        <v>250.81917739994361</v>
      </c>
      <c r="LH53" s="31">
        <v>257.49957383092413</v>
      </c>
      <c r="LI53" s="31">
        <v>297.68191286106935</v>
      </c>
      <c r="LJ53" s="31">
        <v>254.68264671244555</v>
      </c>
      <c r="LK53" s="31">
        <v>255.97196192045175</v>
      </c>
      <c r="LL53" s="31">
        <v>212.64008972516345</v>
      </c>
      <c r="LM53" s="31">
        <v>272.20530601035841</v>
      </c>
      <c r="LN53" s="31">
        <v>247.60719123775567</v>
      </c>
      <c r="LO53" s="31">
        <v>241.48857737999981</v>
      </c>
      <c r="LP53" s="31">
        <v>252.46164800999998</v>
      </c>
      <c r="LQ53" s="31">
        <v>255.10549860411334</v>
      </c>
      <c r="LR53" s="31">
        <v>291.42830181000011</v>
      </c>
      <c r="LS53" s="31">
        <v>256.89879998397407</v>
      </c>
      <c r="LT53" s="31">
        <v>251.44717105999982</v>
      </c>
      <c r="LU53" s="31">
        <v>263.0880926589636</v>
      </c>
      <c r="LV53" s="31">
        <v>256.80496840866078</v>
      </c>
      <c r="LW53" s="31">
        <v>559.97500658000047</v>
      </c>
      <c r="LX53" s="31">
        <v>267.13872739490063</v>
      </c>
      <c r="LY53" s="31">
        <v>309.86500404449311</v>
      </c>
      <c r="LZ53" s="31">
        <v>257.4282566199995</v>
      </c>
      <c r="MA53" s="31">
        <v>275.48144575000003</v>
      </c>
      <c r="MB53" s="31">
        <v>279.70280744000081</v>
      </c>
      <c r="MC53" s="31">
        <v>255.08506945000008</v>
      </c>
      <c r="MD53" s="31">
        <v>268.87029093999888</v>
      </c>
      <c r="ME53" s="31">
        <v>286.60613175000003</v>
      </c>
      <c r="MF53" s="31">
        <v>283.73015273309443</v>
      </c>
      <c r="MG53" s="31">
        <v>336.1839410899986</v>
      </c>
      <c r="MH53" s="31">
        <v>304.58014890529671</v>
      </c>
      <c r="MI53" s="31">
        <v>263.6446198559716</v>
      </c>
      <c r="MJ53" s="31">
        <v>206.13136131240259</v>
      </c>
      <c r="MK53" s="31">
        <v>290.33788419846292</v>
      </c>
      <c r="ML53" s="31">
        <v>336.83230776151623</v>
      </c>
      <c r="MM53" s="31">
        <v>418.64729003106856</v>
      </c>
      <c r="MN53" s="31">
        <v>415.19669187324621</v>
      </c>
      <c r="MO53" s="31">
        <v>416.79163923821676</v>
      </c>
      <c r="MP53" s="31">
        <v>362.75982637999977</v>
      </c>
      <c r="MQ53" s="31">
        <v>381.89189310375298</v>
      </c>
      <c r="MR53" s="31">
        <v>415.63199828343409</v>
      </c>
      <c r="MS53" s="31">
        <v>367.55524245739321</v>
      </c>
      <c r="MT53" s="31">
        <v>413.14530829056264</v>
      </c>
      <c r="MU53" s="31">
        <v>415.94735287582597</v>
      </c>
      <c r="MV53" s="31">
        <v>397.9743157093119</v>
      </c>
      <c r="MW53" s="31">
        <v>431.13905712120618</v>
      </c>
      <c r="MX53" s="31">
        <v>411.22718735539087</v>
      </c>
      <c r="MY53" s="31">
        <v>254.34709660253378</v>
      </c>
      <c r="MZ53" s="31">
        <v>246.003221846852</v>
      </c>
      <c r="NA53" s="31">
        <v>240.36141112259477</v>
      </c>
      <c r="NB53" s="31">
        <v>240.37168524260071</v>
      </c>
      <c r="NC53" s="31">
        <v>267.18480955396785</v>
      </c>
      <c r="ND53" s="31">
        <v>279.75296314608988</v>
      </c>
      <c r="NE53" s="31">
        <v>249.09805720408326</v>
      </c>
      <c r="NF53" s="31">
        <v>287.99499628305182</v>
      </c>
      <c r="NG53" s="31">
        <v>321.73416531999919</v>
      </c>
      <c r="NH53" s="31">
        <v>296.73377195216915</v>
      </c>
      <c r="NI53" s="31">
        <v>309.7762633660393</v>
      </c>
      <c r="NJ53" s="31">
        <v>323.43608245875527</v>
      </c>
      <c r="NK53" s="31">
        <v>301.71424653564191</v>
      </c>
      <c r="NL53" s="31">
        <v>466.39322144866446</v>
      </c>
      <c r="NM53" s="31">
        <v>285.66552622216443</v>
      </c>
      <c r="NN53" s="31">
        <v>309.39677680642706</v>
      </c>
      <c r="NO53" s="31">
        <v>294.17707741524941</v>
      </c>
      <c r="NP53" s="31">
        <v>330.21180611002188</v>
      </c>
      <c r="NQ53" s="31">
        <v>369.98778687999572</v>
      </c>
      <c r="NR53" s="31">
        <v>313.84130396999956</v>
      </c>
      <c r="NS53" s="31">
        <v>627.96502001999897</v>
      </c>
      <c r="NT53" s="31">
        <v>486.75888349999883</v>
      </c>
      <c r="NU53" s="31">
        <v>533.92460727999776</v>
      </c>
      <c r="NV53" s="31">
        <v>544.49132726999687</v>
      </c>
      <c r="NW53" s="31">
        <v>524.20129117999693</v>
      </c>
      <c r="NX53" s="31">
        <v>636.85650127999997</v>
      </c>
      <c r="NY53" s="31">
        <v>565.26388168000312</v>
      </c>
      <c r="NZ53" s="31">
        <v>618.69958715999712</v>
      </c>
      <c r="OA53" s="31">
        <v>534.21859087000291</v>
      </c>
      <c r="OB53" s="31">
        <v>559.48513239000044</v>
      </c>
      <c r="OC53" s="31">
        <v>469.4099572689525</v>
      </c>
      <c r="OD53" s="31">
        <v>602.89039680006715</v>
      </c>
      <c r="OE53" s="31">
        <v>642.04631773038739</v>
      </c>
      <c r="OF53" s="31">
        <v>608.70867557706845</v>
      </c>
      <c r="OG53" s="31">
        <v>827.3106492429107</v>
      </c>
      <c r="OH53" s="31">
        <v>653.23735704000887</v>
      </c>
      <c r="OI53" s="31">
        <v>763.53595104152862</v>
      </c>
      <c r="OJ53" s="31">
        <v>781.42086388436974</v>
      </c>
      <c r="OK53" s="31">
        <v>643.49176229270199</v>
      </c>
      <c r="OL53" s="31">
        <v>713.95884938331642</v>
      </c>
      <c r="OM53" s="31">
        <v>640.81982016320933</v>
      </c>
      <c r="ON53" s="31">
        <v>693.59908478995374</v>
      </c>
      <c r="OO53" s="31">
        <v>821.63900161131778</v>
      </c>
      <c r="OP53" s="31">
        <v>797.41208972152731</v>
      </c>
      <c r="OQ53" s="31">
        <v>929.70013537083435</v>
      </c>
      <c r="OR53" s="31">
        <v>1063.9843802530445</v>
      </c>
      <c r="OS53" s="31">
        <v>1132.7057778582907</v>
      </c>
      <c r="OT53" s="31">
        <v>1091.2852316881144</v>
      </c>
      <c r="OU53" s="31">
        <v>1208.9326212943179</v>
      </c>
      <c r="OV53" s="31">
        <v>987.11142571439723</v>
      </c>
      <c r="OW53" s="31">
        <v>884.66675949883563</v>
      </c>
      <c r="OX53" s="31">
        <v>1425.6966235143805</v>
      </c>
      <c r="OY53" s="31">
        <v>1127.6350406009126</v>
      </c>
      <c r="OZ53" s="31">
        <v>1330.2091572047868</v>
      </c>
      <c r="PA53" s="31">
        <v>1377.5422653099981</v>
      </c>
      <c r="PB53" s="31">
        <v>1300.041979715802</v>
      </c>
      <c r="PC53" s="31">
        <v>1349.0683278229117</v>
      </c>
      <c r="PD53" s="31">
        <v>1354.3596277592565</v>
      </c>
      <c r="PE53" s="31">
        <v>1276.6628737099991</v>
      </c>
      <c r="PF53" s="31">
        <v>1205.3238314195642</v>
      </c>
      <c r="PG53" s="31">
        <v>1325.0036181829826</v>
      </c>
      <c r="PH53" s="31">
        <v>1392.2839035632244</v>
      </c>
    </row>
    <row r="54" spans="1:424" x14ac:dyDescent="0.3">
      <c r="A54" s="32" t="s">
        <v>41</v>
      </c>
      <c r="B54" s="32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</row>
    <row r="55" spans="1:424" x14ac:dyDescent="0.3">
      <c r="A55" s="32" t="s">
        <v>42</v>
      </c>
      <c r="B55" s="32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</row>
    <row r="56" spans="1:424" x14ac:dyDescent="0.3">
      <c r="A56" s="32" t="s">
        <v>43</v>
      </c>
      <c r="B56" s="32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</row>
    <row r="57" spans="1:424" x14ac:dyDescent="0.3">
      <c r="A57" s="32" t="s">
        <v>44</v>
      </c>
      <c r="B57" s="32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5"/>
      <c r="MP57" s="15"/>
      <c r="MQ57" s="15"/>
      <c r="MR57" s="15"/>
      <c r="MS57" s="15"/>
      <c r="MT57" s="15"/>
      <c r="MU57" s="15"/>
      <c r="MV57" s="15"/>
      <c r="MW57" s="15"/>
      <c r="MX57" s="15"/>
      <c r="MY57" s="15"/>
      <c r="MZ57" s="15"/>
      <c r="NA57" s="15"/>
      <c r="NB57" s="15"/>
      <c r="NC57" s="15"/>
      <c r="ND57" s="15"/>
      <c r="NE57" s="15"/>
      <c r="NF57" s="15"/>
      <c r="NG57" s="15"/>
      <c r="NH57" s="15"/>
      <c r="NI57" s="15"/>
      <c r="NJ57" s="15"/>
      <c r="NK57" s="15"/>
      <c r="NL57" s="15"/>
      <c r="NM57" s="15"/>
      <c r="NN57" s="15"/>
      <c r="NO57" s="15"/>
      <c r="NP57" s="15"/>
      <c r="NQ57" s="15"/>
      <c r="NR57" s="15"/>
      <c r="NS57" s="15"/>
      <c r="NT57" s="15"/>
      <c r="NU57" s="15"/>
      <c r="NV57" s="15"/>
      <c r="NW57" s="15"/>
      <c r="NX57" s="15"/>
      <c r="NY57" s="15"/>
      <c r="NZ57" s="15"/>
      <c r="OA57" s="15"/>
      <c r="OB57" s="15"/>
      <c r="OC57" s="15"/>
      <c r="OD57" s="15"/>
      <c r="OE57" s="15"/>
      <c r="OF57" s="15"/>
      <c r="OG57" s="15"/>
      <c r="OH57" s="15"/>
      <c r="OI57" s="15"/>
      <c r="OJ57" s="15"/>
      <c r="OK57" s="15"/>
      <c r="OL57" s="15"/>
      <c r="OM57" s="15"/>
      <c r="ON57" s="15"/>
      <c r="OO57" s="15"/>
      <c r="OP57" s="15"/>
      <c r="OQ57" s="15"/>
      <c r="OR57" s="15"/>
      <c r="OS57" s="15"/>
      <c r="OT57" s="15"/>
      <c r="OU57" s="15"/>
      <c r="OV57" s="15"/>
      <c r="OW57" s="15"/>
      <c r="OX57" s="15"/>
      <c r="OY57" s="15"/>
      <c r="OZ57" s="15"/>
      <c r="PA57" s="15"/>
      <c r="PB57" s="15"/>
      <c r="PC57" s="15"/>
      <c r="PD57" s="15"/>
      <c r="PE57" s="15"/>
      <c r="PF57" s="15"/>
      <c r="PG57" s="15"/>
      <c r="PH57" s="15"/>
    </row>
    <row r="58" spans="1:424" x14ac:dyDescent="0.3">
      <c r="A58" s="3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5"/>
      <c r="KZ58" s="15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5"/>
      <c r="LP58" s="15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5"/>
      <c r="MC58" s="15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5"/>
      <c r="MP58" s="15"/>
      <c r="MQ58" s="15"/>
      <c r="MR58" s="15"/>
      <c r="MS58" s="15"/>
      <c r="MT58" s="15"/>
      <c r="MU58" s="15"/>
      <c r="MV58" s="15"/>
      <c r="MW58" s="15"/>
      <c r="MX58" s="15"/>
      <c r="MY58" s="15"/>
      <c r="MZ58" s="15"/>
      <c r="NA58" s="15"/>
      <c r="NB58" s="15"/>
      <c r="NC58" s="15"/>
      <c r="ND58" s="15"/>
      <c r="NE58" s="15"/>
      <c r="NF58" s="15"/>
      <c r="NG58" s="15"/>
      <c r="NH58" s="15"/>
      <c r="NI58" s="15"/>
      <c r="NJ58" s="15"/>
      <c r="NK58" s="15"/>
      <c r="NL58" s="15"/>
      <c r="NM58" s="15"/>
      <c r="NN58" s="15"/>
      <c r="NO58" s="15"/>
      <c r="NP58" s="15"/>
      <c r="NQ58" s="15"/>
      <c r="NR58" s="15"/>
      <c r="NS58" s="15"/>
      <c r="NT58" s="15"/>
      <c r="NU58" s="15"/>
      <c r="NV58" s="15"/>
      <c r="NW58" s="15"/>
      <c r="NX58" s="15"/>
      <c r="NY58" s="15"/>
      <c r="NZ58" s="15"/>
      <c r="OA58" s="15"/>
      <c r="OB58" s="15"/>
      <c r="OC58" s="15"/>
      <c r="OD58" s="15"/>
      <c r="OE58" s="15"/>
      <c r="OF58" s="15"/>
      <c r="OG58" s="15"/>
      <c r="OH58" s="15"/>
      <c r="OI58" s="15"/>
      <c r="OJ58" s="15"/>
      <c r="OK58" s="15"/>
      <c r="OL58" s="15"/>
      <c r="OM58" s="15"/>
      <c r="ON58" s="15"/>
      <c r="OO58" s="15"/>
      <c r="OP58" s="15"/>
      <c r="OQ58" s="15"/>
      <c r="OR58" s="15"/>
      <c r="OS58" s="15"/>
      <c r="OT58" s="15"/>
      <c r="OU58" s="15"/>
      <c r="OV58" s="15"/>
      <c r="OW58" s="15"/>
      <c r="OX58" s="15"/>
      <c r="OY58" s="15"/>
      <c r="OZ58" s="15"/>
      <c r="PA58" s="15"/>
      <c r="PB58" s="15"/>
      <c r="PC58" s="15"/>
      <c r="PD58" s="15"/>
      <c r="PE58" s="15"/>
      <c r="PF58" s="15"/>
      <c r="PG58" s="15"/>
      <c r="PH58" s="15"/>
    </row>
    <row r="59" spans="1:424" x14ac:dyDescent="0.3">
      <c r="A59" s="15" t="s">
        <v>45</v>
      </c>
      <c r="B59" s="15"/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0">
        <v>0</v>
      </c>
      <c r="BW59" s="20">
        <v>0</v>
      </c>
      <c r="BX59" s="20">
        <v>0</v>
      </c>
      <c r="BY59" s="20">
        <v>0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  <c r="CI59" s="20">
        <v>0</v>
      </c>
      <c r="CJ59" s="20">
        <v>0</v>
      </c>
      <c r="CK59" s="20">
        <v>0</v>
      </c>
      <c r="CL59" s="20">
        <v>0</v>
      </c>
      <c r="CM59" s="20">
        <v>0</v>
      </c>
      <c r="CN59" s="20">
        <v>0</v>
      </c>
      <c r="CO59" s="20">
        <v>0</v>
      </c>
      <c r="CP59" s="20">
        <v>0</v>
      </c>
      <c r="CQ59" s="20">
        <v>0</v>
      </c>
      <c r="CR59" s="20">
        <v>0</v>
      </c>
      <c r="CS59" s="20">
        <v>0</v>
      </c>
      <c r="CT59" s="20">
        <v>0</v>
      </c>
      <c r="CU59" s="20">
        <v>0</v>
      </c>
      <c r="CV59" s="20">
        <v>0</v>
      </c>
      <c r="CW59" s="20">
        <v>0</v>
      </c>
      <c r="CX59" s="20">
        <v>0</v>
      </c>
      <c r="CY59" s="20">
        <v>0</v>
      </c>
      <c r="CZ59" s="20">
        <v>0</v>
      </c>
      <c r="DA59" s="20">
        <v>0</v>
      </c>
      <c r="DB59" s="20">
        <v>0</v>
      </c>
      <c r="DC59" s="20">
        <v>0</v>
      </c>
      <c r="DD59" s="20">
        <v>0</v>
      </c>
      <c r="DE59" s="20">
        <v>0</v>
      </c>
      <c r="DF59" s="20">
        <v>0</v>
      </c>
      <c r="DG59" s="20">
        <v>0</v>
      </c>
      <c r="DH59" s="20">
        <v>0</v>
      </c>
      <c r="DI59" s="20">
        <v>0</v>
      </c>
      <c r="DJ59" s="20">
        <v>0</v>
      </c>
      <c r="DK59" s="20">
        <v>0</v>
      </c>
      <c r="DL59" s="20">
        <v>0</v>
      </c>
      <c r="DM59" s="20">
        <v>0</v>
      </c>
      <c r="DN59" s="20">
        <v>0</v>
      </c>
      <c r="DO59" s="20">
        <v>0</v>
      </c>
      <c r="DP59" s="20">
        <v>0</v>
      </c>
      <c r="DQ59" s="20">
        <v>0</v>
      </c>
      <c r="DR59" s="20">
        <v>0</v>
      </c>
      <c r="DS59" s="20">
        <v>0</v>
      </c>
      <c r="DT59" s="20">
        <v>0</v>
      </c>
      <c r="DU59" s="20">
        <v>0</v>
      </c>
      <c r="DV59" s="20">
        <v>0</v>
      </c>
      <c r="DW59" s="20">
        <v>0</v>
      </c>
      <c r="DX59" s="20">
        <v>0</v>
      </c>
      <c r="DY59" s="20">
        <v>0</v>
      </c>
      <c r="DZ59" s="20">
        <v>0</v>
      </c>
      <c r="EA59" s="20">
        <v>0</v>
      </c>
      <c r="EB59" s="20">
        <v>0</v>
      </c>
      <c r="EC59" s="20">
        <v>0</v>
      </c>
      <c r="ED59" s="20">
        <v>0</v>
      </c>
      <c r="EE59" s="20">
        <v>0</v>
      </c>
      <c r="EF59" s="20">
        <v>0</v>
      </c>
      <c r="EG59" s="20">
        <v>0</v>
      </c>
      <c r="EH59" s="20">
        <v>0</v>
      </c>
      <c r="EI59" s="20">
        <v>0</v>
      </c>
      <c r="EJ59" s="20">
        <v>0</v>
      </c>
      <c r="EK59" s="20">
        <v>0.80630771838003201</v>
      </c>
      <c r="EL59" s="20">
        <v>0.89419525968345503</v>
      </c>
      <c r="EM59" s="20">
        <v>0.99166254298895162</v>
      </c>
      <c r="EN59" s="20">
        <v>1.0997537601747474</v>
      </c>
      <c r="EO59" s="20">
        <v>1.2196269200337948</v>
      </c>
      <c r="EP59" s="20">
        <v>1.3525662543174783</v>
      </c>
      <c r="EQ59" s="20">
        <v>1.6634955374262346</v>
      </c>
      <c r="ER59" s="20">
        <v>1.8448165510056942</v>
      </c>
      <c r="ES59" s="20">
        <v>2.0459015550653148</v>
      </c>
      <c r="ET59" s="20">
        <v>2.2689048245674339</v>
      </c>
      <c r="EU59" s="20">
        <v>2.5162154504452841</v>
      </c>
      <c r="EV59" s="20">
        <v>2.79048293454382</v>
      </c>
      <c r="EW59" s="20">
        <v>3.0946455744090962</v>
      </c>
      <c r="EX59" s="20">
        <v>3.4319619420196901</v>
      </c>
      <c r="EY59" s="20">
        <v>3.8060457936998331</v>
      </c>
      <c r="EZ59" s="20">
        <v>4.220904785213115</v>
      </c>
      <c r="FA59" s="20">
        <v>4.6809834068013441</v>
      </c>
      <c r="FB59" s="20">
        <v>5.1912105981426908</v>
      </c>
      <c r="FC59" s="20">
        <v>5.7570525533402446</v>
      </c>
      <c r="FD59" s="20">
        <v>6.3845712816543303</v>
      </c>
      <c r="FE59" s="20">
        <v>7.0804895513546535</v>
      </c>
      <c r="FF59" s="20">
        <v>7.8522629124523089</v>
      </c>
      <c r="FG59" s="20">
        <v>8.7081595699096113</v>
      </c>
      <c r="FH59" s="20">
        <v>9.657348963029758</v>
      </c>
      <c r="FI59" s="20">
        <v>10.710077360000001</v>
      </c>
      <c r="FJ59" s="20">
        <v>11.217258189999999</v>
      </c>
      <c r="FK59" s="20">
        <v>13.384313369999997</v>
      </c>
      <c r="FL59" s="20">
        <v>17.574355709999999</v>
      </c>
      <c r="FM59" s="20">
        <v>21.764399560000001</v>
      </c>
      <c r="FN59" s="20">
        <v>13.245988409999999</v>
      </c>
      <c r="FO59" s="20">
        <v>13.75317021</v>
      </c>
      <c r="FP59" s="20">
        <v>14.829186590000001</v>
      </c>
      <c r="FQ59" s="20">
        <v>15.90520278</v>
      </c>
      <c r="FR59" s="20">
        <v>20.623790609999997</v>
      </c>
      <c r="FS59" s="20">
        <v>20.335754850000001</v>
      </c>
      <c r="FT59" s="20">
        <v>26.963299549999999</v>
      </c>
      <c r="FU59" s="20">
        <v>7.8638585799999996</v>
      </c>
      <c r="FV59" s="20">
        <v>10.491826849999999</v>
      </c>
      <c r="FW59" s="20">
        <v>13.119789600000001</v>
      </c>
      <c r="FX59" s="20">
        <v>16.648706100000002</v>
      </c>
      <c r="FY59" s="20">
        <v>20.177345929999998</v>
      </c>
      <c r="FZ59" s="20">
        <v>21.035420760000001</v>
      </c>
      <c r="GA59" s="20">
        <v>23.830459350000005</v>
      </c>
      <c r="GB59" s="20">
        <v>22.275786369999999</v>
      </c>
      <c r="GC59" s="20">
        <v>20.720537520000001</v>
      </c>
      <c r="GD59" s="20">
        <v>21.60333704</v>
      </c>
      <c r="GE59" s="20">
        <v>22.486029829999996</v>
      </c>
      <c r="GF59" s="20">
        <v>31.487936140000002</v>
      </c>
      <c r="GG59" s="20">
        <v>22.892454722759986</v>
      </c>
      <c r="GH59" s="20">
        <v>25.579183019040006</v>
      </c>
      <c r="GI59" s="20">
        <v>22.601052274640001</v>
      </c>
      <c r="GJ59" s="20">
        <v>15.988279861960001</v>
      </c>
      <c r="GK59" s="20">
        <v>18.108689103119993</v>
      </c>
      <c r="GL59" s="20">
        <v>21.651741085239994</v>
      </c>
      <c r="GM59" s="20">
        <v>28.904329710723889</v>
      </c>
      <c r="GN59" s="20">
        <v>37.520729410047558</v>
      </c>
      <c r="GO59" s="20">
        <v>33.321097557013836</v>
      </c>
      <c r="GP59" s="20">
        <v>40.975873468864052</v>
      </c>
      <c r="GQ59" s="20">
        <v>65.668757887844066</v>
      </c>
      <c r="GR59" s="20">
        <v>97.65528176816288</v>
      </c>
      <c r="GS59" s="20">
        <v>51.008101724913068</v>
      </c>
      <c r="GT59" s="20">
        <v>46.097896668866838</v>
      </c>
      <c r="GU59" s="20">
        <v>43.721507981563988</v>
      </c>
      <c r="GV59" s="20">
        <v>46.034026652992523</v>
      </c>
      <c r="GW59" s="20">
        <v>43.986750522466131</v>
      </c>
      <c r="GX59" s="20">
        <v>50.301341266953379</v>
      </c>
      <c r="GY59" s="20">
        <v>44.230845859182701</v>
      </c>
      <c r="GZ59" s="20">
        <v>46.948900666902432</v>
      </c>
      <c r="HA59" s="20">
        <v>41.214107277121514</v>
      </c>
      <c r="HB59" s="20">
        <v>48.061175511132419</v>
      </c>
      <c r="HC59" s="20">
        <v>49.114630713696705</v>
      </c>
      <c r="HD59" s="20">
        <v>43.365440113867528</v>
      </c>
      <c r="HE59" s="20">
        <v>64.527198290160072</v>
      </c>
      <c r="HF59" s="20">
        <v>52.338240532850079</v>
      </c>
      <c r="HG59" s="20">
        <v>56.596027380389906</v>
      </c>
      <c r="HH59" s="20">
        <v>71.5335037395201</v>
      </c>
      <c r="HI59" s="20">
        <v>74.580648080619895</v>
      </c>
      <c r="HJ59" s="20">
        <v>58.202448109860143</v>
      </c>
      <c r="HK59" s="20">
        <v>60.049875435069978</v>
      </c>
      <c r="HL59" s="20">
        <v>61.393125370770221</v>
      </c>
      <c r="HM59" s="20">
        <v>61.741338111060131</v>
      </c>
      <c r="HN59" s="20">
        <v>71.206350429989968</v>
      </c>
      <c r="HO59" s="20">
        <v>76.286532828680009</v>
      </c>
      <c r="HP59" s="20">
        <v>95.08875403055012</v>
      </c>
      <c r="HQ59" s="20">
        <v>67.395006159999994</v>
      </c>
      <c r="HR59" s="20">
        <v>53.492133760000002</v>
      </c>
      <c r="HS59" s="20">
        <v>46.945030859999996</v>
      </c>
      <c r="HT59" s="20">
        <v>40.397918250000295</v>
      </c>
      <c r="HU59" s="20">
        <v>37.178294609999902</v>
      </c>
      <c r="HV59" s="20">
        <v>33.958665429999414</v>
      </c>
      <c r="HW59" s="20">
        <v>36.6919356599997</v>
      </c>
      <c r="HX59" s="20">
        <v>41.808096149999997</v>
      </c>
      <c r="HY59" s="20">
        <v>40.414756009999785</v>
      </c>
      <c r="HZ59" s="20">
        <v>38.834431469999998</v>
      </c>
      <c r="IA59" s="20">
        <v>45.166322319999999</v>
      </c>
      <c r="IB59" s="20">
        <v>46.054189609999995</v>
      </c>
      <c r="IC59" s="20">
        <v>31.524521409999707</v>
      </c>
      <c r="ID59" s="20">
        <v>28.367810120000101</v>
      </c>
      <c r="IE59" s="20">
        <v>25.211093499999492</v>
      </c>
      <c r="IF59" s="20">
        <v>22.967011770000099</v>
      </c>
      <c r="IG59" s="20">
        <v>29.517079690309902</v>
      </c>
      <c r="IH59" s="20">
        <v>31.800979869999697</v>
      </c>
      <c r="II59" s="20">
        <v>32.757956159999708</v>
      </c>
      <c r="IJ59" s="20">
        <v>36.530628299999698</v>
      </c>
      <c r="IK59" s="20">
        <v>29.27854280000021</v>
      </c>
      <c r="IL59" s="20">
        <v>25.701849130000205</v>
      </c>
      <c r="IM59" s="20">
        <v>30.331809710000297</v>
      </c>
      <c r="IN59" s="20">
        <v>31.847402180001101</v>
      </c>
      <c r="IO59" s="20">
        <v>31.686319510000203</v>
      </c>
      <c r="IP59" s="20">
        <v>27.796183209999398</v>
      </c>
      <c r="IQ59" s="20">
        <v>33.92244338000009</v>
      </c>
      <c r="IR59" s="20">
        <v>34.587046640000104</v>
      </c>
      <c r="IS59" s="20">
        <v>35.28034987999969</v>
      </c>
      <c r="IT59" s="20">
        <v>33.61352359999951</v>
      </c>
      <c r="IU59" s="20">
        <v>29.886976730000509</v>
      </c>
      <c r="IV59" s="20">
        <v>40.289483849999989</v>
      </c>
      <c r="IW59" s="20">
        <v>42.789633199999919</v>
      </c>
      <c r="IX59" s="20">
        <v>45.457986315500285</v>
      </c>
      <c r="IY59" s="20">
        <v>45.357085910000016</v>
      </c>
      <c r="IZ59" s="20">
        <v>53.058737440000876</v>
      </c>
      <c r="JA59" s="20">
        <v>43.836278790000421</v>
      </c>
      <c r="JB59" s="20">
        <v>34.61381922000011</v>
      </c>
      <c r="JC59" s="20">
        <v>33.272179619999804</v>
      </c>
      <c r="JD59" s="20">
        <v>31.930538290000001</v>
      </c>
      <c r="JE59" s="20">
        <v>36.549543990000601</v>
      </c>
      <c r="JF59" s="20">
        <v>31.50643182999999</v>
      </c>
      <c r="JG59" s="20">
        <v>34.045899740534992</v>
      </c>
      <c r="JH59" s="20">
        <v>36.58536765106998</v>
      </c>
      <c r="JI59" s="20">
        <v>36.16176497891999</v>
      </c>
      <c r="JJ59" s="20">
        <v>33.67372799310138</v>
      </c>
      <c r="JK59" s="20">
        <v>34.679893426829913</v>
      </c>
      <c r="JL59" s="20">
        <v>34.406184579999575</v>
      </c>
      <c r="JM59" s="20">
        <v>30.167231307929999</v>
      </c>
      <c r="JN59" s="20">
        <v>25.979800793479999</v>
      </c>
      <c r="JO59" s="20">
        <v>29.393397742940003</v>
      </c>
      <c r="JP59" s="20">
        <v>29.730898152289999</v>
      </c>
      <c r="JQ59" s="20">
        <v>34.109993686729993</v>
      </c>
      <c r="JR59" s="20">
        <v>36.741583312800003</v>
      </c>
      <c r="JS59" s="20">
        <v>33.117396776690001</v>
      </c>
      <c r="JT59" s="20">
        <v>33.538249581300001</v>
      </c>
      <c r="JU59" s="20">
        <v>32.530608630669995</v>
      </c>
      <c r="JV59" s="20">
        <v>36.183175368329998</v>
      </c>
      <c r="JW59" s="20">
        <v>42.405957549780005</v>
      </c>
      <c r="JX59" s="20">
        <v>50.692358441389992</v>
      </c>
      <c r="JY59" s="20">
        <v>30.852713284029999</v>
      </c>
      <c r="JZ59" s="20">
        <v>31.957819409559999</v>
      </c>
      <c r="KA59" s="20">
        <v>35.090930045059999</v>
      </c>
      <c r="KB59" s="20">
        <v>35.475911159409996</v>
      </c>
      <c r="KC59" s="20">
        <v>37.360339041850004</v>
      </c>
      <c r="KD59" s="20">
        <v>39.37642567212</v>
      </c>
      <c r="KE59" s="20">
        <v>30.355905281109997</v>
      </c>
      <c r="KF59" s="20">
        <v>37.123069354900004</v>
      </c>
      <c r="KG59" s="20">
        <v>28.89199230274</v>
      </c>
      <c r="KH59" s="20">
        <v>26.989997566280003</v>
      </c>
      <c r="KI59" s="20">
        <v>26.843482822269998</v>
      </c>
      <c r="KJ59" s="20">
        <v>38.806983021909993</v>
      </c>
      <c r="KK59" s="20">
        <v>35.489353020289997</v>
      </c>
      <c r="KL59" s="20">
        <v>35.153698337880002</v>
      </c>
      <c r="KM59" s="20">
        <v>32.866775087152348</v>
      </c>
      <c r="KN59" s="20">
        <v>31.520543311703854</v>
      </c>
      <c r="KO59" s="20">
        <v>30.17431153619</v>
      </c>
      <c r="KP59" s="20">
        <v>35.48209834723</v>
      </c>
      <c r="KQ59" s="20">
        <v>31.648504383010099</v>
      </c>
      <c r="KR59" s="20">
        <v>31.049591378960002</v>
      </c>
      <c r="KS59" s="20">
        <v>30.45067838236</v>
      </c>
      <c r="KT59" s="20">
        <v>38.489111976029996</v>
      </c>
      <c r="KU59" s="20">
        <v>41.157827537940001</v>
      </c>
      <c r="KV59" s="20">
        <v>45.75345620391009</v>
      </c>
      <c r="KW59" s="20">
        <v>49.912132666589891</v>
      </c>
      <c r="KX59" s="20">
        <v>42.19373333868009</v>
      </c>
      <c r="KY59" s="20">
        <v>42.783025160059999</v>
      </c>
      <c r="KZ59" s="20">
        <v>46.854347542069995</v>
      </c>
      <c r="LA59" s="20">
        <v>43.413985886159892</v>
      </c>
      <c r="LB59" s="20">
        <v>39.973624244920096</v>
      </c>
      <c r="LC59" s="20">
        <v>43.672658655139998</v>
      </c>
      <c r="LD59" s="20">
        <v>41.838047847079999</v>
      </c>
      <c r="LE59" s="20">
        <v>40.00343703902</v>
      </c>
      <c r="LF59" s="20">
        <v>48.636212283959999</v>
      </c>
      <c r="LG59" s="20">
        <v>51.089486218230114</v>
      </c>
      <c r="LH59" s="20">
        <v>58.669530757820105</v>
      </c>
      <c r="LI59" s="20">
        <v>61.0604373619</v>
      </c>
      <c r="LJ59" s="20">
        <v>46.158052716120004</v>
      </c>
      <c r="LK59" s="20">
        <v>49.595832466479905</v>
      </c>
      <c r="LL59" s="20">
        <v>46.939573869830106</v>
      </c>
      <c r="LM59" s="20">
        <v>52.709385644950103</v>
      </c>
      <c r="LN59" s="20">
        <v>43.269961607069895</v>
      </c>
      <c r="LO59" s="20">
        <v>43.056579447579999</v>
      </c>
      <c r="LP59" s="20">
        <v>41.531267305039897</v>
      </c>
      <c r="LQ59" s="20">
        <v>38.8321873897901</v>
      </c>
      <c r="LR59" s="20">
        <v>33.731562853359996</v>
      </c>
      <c r="LS59" s="20">
        <v>38.628033069440001</v>
      </c>
      <c r="LT59" s="20">
        <v>51.050345337309999</v>
      </c>
      <c r="LU59" s="20">
        <v>42.772358061050113</v>
      </c>
      <c r="LV59" s="20">
        <v>39.495225104159999</v>
      </c>
      <c r="LW59" s="20">
        <v>43.963965244160001</v>
      </c>
      <c r="LX59" s="20">
        <v>45.873748840430103</v>
      </c>
      <c r="LY59" s="20">
        <v>39.743146141780002</v>
      </c>
      <c r="LZ59" s="20">
        <v>40.600045936060006</v>
      </c>
      <c r="MA59" s="20">
        <v>46.570729060310001</v>
      </c>
      <c r="MB59" s="20">
        <v>41.705168586550101</v>
      </c>
      <c r="MC59" s="20">
        <v>41.643732257179998</v>
      </c>
      <c r="MD59" s="20">
        <v>44.731223461120003</v>
      </c>
      <c r="ME59" s="20">
        <v>51.583187060289994</v>
      </c>
      <c r="MF59" s="20">
        <v>53.187651251169996</v>
      </c>
      <c r="MG59" s="20">
        <v>57.126374520020001</v>
      </c>
      <c r="MH59" s="20">
        <v>45.204469539770002</v>
      </c>
      <c r="MI59" s="20">
        <v>35.46176963792</v>
      </c>
      <c r="MJ59" s="20">
        <v>0.91861742465140073</v>
      </c>
      <c r="MK59" s="20">
        <v>0.54389904401561007</v>
      </c>
      <c r="ML59" s="20">
        <v>1.2308095368862346</v>
      </c>
      <c r="MM59" s="20">
        <v>16.299755171108512</v>
      </c>
      <c r="MN59" s="20">
        <v>18.767325863947502</v>
      </c>
      <c r="MO59" s="20">
        <v>24.986239354308005</v>
      </c>
      <c r="MP59" s="20">
        <v>33.54841759584</v>
      </c>
      <c r="MQ59" s="20">
        <v>38.687390295217504</v>
      </c>
      <c r="MR59" s="20">
        <v>39.890738438377497</v>
      </c>
      <c r="MS59" s="20">
        <v>39.283534985999893</v>
      </c>
      <c r="MT59" s="20">
        <v>40.7752122061299</v>
      </c>
      <c r="MU59" s="20">
        <v>38.768238856320103</v>
      </c>
      <c r="MV59" s="20">
        <v>43.865430302557698</v>
      </c>
      <c r="MW59" s="20">
        <v>50.010022436049994</v>
      </c>
      <c r="MX59" s="20">
        <v>45.940919028748425</v>
      </c>
      <c r="MY59" s="20">
        <v>52.62202875925955</v>
      </c>
      <c r="MZ59" s="20">
        <v>44.769835604013586</v>
      </c>
      <c r="NA59" s="20">
        <v>46.60651081532216</v>
      </c>
      <c r="NB59" s="20">
        <v>46.020969034894399</v>
      </c>
      <c r="NC59" s="20">
        <v>36.969479947970484</v>
      </c>
      <c r="ND59" s="20">
        <v>43.212033982504536</v>
      </c>
      <c r="NE59" s="20">
        <v>42.067494321789816</v>
      </c>
      <c r="NF59" s="20">
        <v>40.749669417421615</v>
      </c>
      <c r="NG59" s="20">
        <v>42.00973257390536</v>
      </c>
      <c r="NH59" s="20">
        <v>41.608965437705571</v>
      </c>
      <c r="NI59" s="20">
        <v>41.456122476344156</v>
      </c>
      <c r="NJ59" s="20">
        <v>41.69160682931836</v>
      </c>
      <c r="NK59" s="20">
        <v>41.585564914456008</v>
      </c>
      <c r="NL59" s="20">
        <v>41.577764740039513</v>
      </c>
      <c r="NM59" s="20">
        <v>41.618312161271334</v>
      </c>
      <c r="NN59" s="20">
        <v>41.593880605255656</v>
      </c>
      <c r="NO59" s="20">
        <v>41.596652502188803</v>
      </c>
      <c r="NP59" s="20">
        <v>41.602948422905307</v>
      </c>
      <c r="NQ59" s="20">
        <v>58.606635000000004</v>
      </c>
      <c r="NR59" s="20">
        <v>46.037746999999996</v>
      </c>
      <c r="NS59" s="20">
        <v>46.552327999999996</v>
      </c>
      <c r="NT59" s="20">
        <v>41.397137999999998</v>
      </c>
      <c r="NU59" s="20">
        <v>48.345639999999996</v>
      </c>
      <c r="NV59" s="20">
        <v>41.192394</v>
      </c>
      <c r="NW59" s="20">
        <v>35.381175999999996</v>
      </c>
      <c r="NX59" s="20">
        <v>48.218683999999996</v>
      </c>
      <c r="NY59" s="20">
        <v>47.778582</v>
      </c>
      <c r="NZ59" s="20">
        <v>40.474098999999995</v>
      </c>
      <c r="OA59" s="20">
        <v>47.675008999999996</v>
      </c>
      <c r="OB59" s="20">
        <v>62.103401999999996</v>
      </c>
      <c r="OC59" s="20">
        <v>49.298456800000004</v>
      </c>
      <c r="OD59" s="20">
        <v>48.703543099999997</v>
      </c>
      <c r="OE59" s="20">
        <v>49.433189199999994</v>
      </c>
      <c r="OF59" s="20">
        <v>49.145063033333301</v>
      </c>
      <c r="OG59" s="20">
        <v>49.093931777777726</v>
      </c>
      <c r="OH59" s="20">
        <v>49.224061337037035</v>
      </c>
      <c r="OI59" s="20">
        <v>49.154352049382652</v>
      </c>
      <c r="OJ59" s="20">
        <v>49.846389500000001</v>
      </c>
      <c r="OK59" s="20">
        <v>54.110719899999999</v>
      </c>
      <c r="OL59" s="20">
        <v>55.656813799999995</v>
      </c>
      <c r="OM59" s="20">
        <v>57.638974900000001</v>
      </c>
      <c r="ON59" s="20">
        <v>66.706717299999994</v>
      </c>
      <c r="OO59" s="20">
        <v>45.3841836</v>
      </c>
      <c r="OP59" s="20">
        <v>57.673999999999999</v>
      </c>
      <c r="OQ59" s="20">
        <v>63.277730699999999</v>
      </c>
      <c r="OR59" s="20">
        <v>62.946000000000005</v>
      </c>
      <c r="OS59" s="20">
        <v>60.164184700000007</v>
      </c>
      <c r="OT59" s="20">
        <v>65.510739100000009</v>
      </c>
      <c r="OU59" s="20">
        <v>65.342929599999991</v>
      </c>
      <c r="OV59" s="20">
        <v>74.156061399999999</v>
      </c>
      <c r="OW59" s="20">
        <v>77.388552578719555</v>
      </c>
      <c r="OX59" s="20">
        <v>76.850747412219192</v>
      </c>
      <c r="OY59" s="20">
        <v>94.403056650652999</v>
      </c>
      <c r="OZ59" s="20">
        <v>113.05764397569138</v>
      </c>
      <c r="PA59" s="20">
        <v>68.456471800000003</v>
      </c>
      <c r="PB59" s="20">
        <v>67.669999999999987</v>
      </c>
      <c r="PC59" s="20">
        <v>72.167276788392016</v>
      </c>
      <c r="PD59" s="20">
        <v>63.901903168460464</v>
      </c>
      <c r="PE59" s="20">
        <v>73.907032707819766</v>
      </c>
      <c r="PF59" s="20">
        <v>82.113</v>
      </c>
      <c r="PG59" s="20">
        <v>76.69</v>
      </c>
      <c r="PH59" s="20">
        <v>99.804000000000002</v>
      </c>
    </row>
    <row r="60" spans="1:424" x14ac:dyDescent="0.3">
      <c r="A60" s="11" t="s">
        <v>12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5">
        <v>0</v>
      </c>
      <c r="CB60" s="25">
        <v>0</v>
      </c>
      <c r="CC60" s="25">
        <v>0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5">
        <v>0</v>
      </c>
      <c r="CR60" s="25">
        <v>0</v>
      </c>
      <c r="CS60" s="25">
        <v>0</v>
      </c>
      <c r="CT60" s="25">
        <v>0</v>
      </c>
      <c r="CU60" s="25">
        <v>0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5">
        <v>0</v>
      </c>
      <c r="DH60" s="25">
        <v>0</v>
      </c>
      <c r="DI60" s="25">
        <v>0</v>
      </c>
      <c r="DJ60" s="25">
        <v>0</v>
      </c>
      <c r="DK60" s="25">
        <v>0</v>
      </c>
      <c r="DL60" s="25">
        <v>0</v>
      </c>
      <c r="DM60" s="25">
        <v>0</v>
      </c>
      <c r="DN60" s="25">
        <v>0</v>
      </c>
      <c r="DO60" s="25">
        <v>0</v>
      </c>
      <c r="DP60" s="25">
        <v>0</v>
      </c>
      <c r="DQ60" s="25">
        <v>0</v>
      </c>
      <c r="DR60" s="25">
        <v>0</v>
      </c>
      <c r="DS60" s="25">
        <v>0</v>
      </c>
      <c r="DT60" s="25">
        <v>0</v>
      </c>
      <c r="DU60" s="25">
        <v>0</v>
      </c>
      <c r="DV60" s="25">
        <v>0</v>
      </c>
      <c r="DW60" s="25">
        <v>0</v>
      </c>
      <c r="DX60" s="25">
        <v>0</v>
      </c>
      <c r="DY60" s="25">
        <v>0</v>
      </c>
      <c r="DZ60" s="25">
        <v>0</v>
      </c>
      <c r="EA60" s="25">
        <v>0</v>
      </c>
      <c r="EB60" s="25">
        <v>0</v>
      </c>
      <c r="EC60" s="25">
        <v>0</v>
      </c>
      <c r="ED60" s="25">
        <v>0</v>
      </c>
      <c r="EE60" s="25">
        <v>0</v>
      </c>
      <c r="EF60" s="25">
        <v>0</v>
      </c>
      <c r="EG60" s="25">
        <v>0</v>
      </c>
      <c r="EH60" s="25">
        <v>0</v>
      </c>
      <c r="EI60" s="25">
        <v>0</v>
      </c>
      <c r="EJ60" s="25">
        <v>0</v>
      </c>
      <c r="EK60" s="25">
        <v>0.11674691512313738</v>
      </c>
      <c r="EL60" s="25">
        <v>0.12947232887155929</v>
      </c>
      <c r="EM60" s="25">
        <v>0.14358481271855925</v>
      </c>
      <c r="EN60" s="25">
        <v>0.1592355573048822</v>
      </c>
      <c r="EO60" s="25">
        <v>0.17659223305111438</v>
      </c>
      <c r="EP60" s="25">
        <v>0.19584078645368583</v>
      </c>
      <c r="EQ60" s="25">
        <v>0.24086086228444559</v>
      </c>
      <c r="ER60" s="25">
        <v>0.26711469627345014</v>
      </c>
      <c r="ES60" s="25">
        <v>0.29623019816725621</v>
      </c>
      <c r="ET60" s="25">
        <v>0.32851928976748712</v>
      </c>
      <c r="EU60" s="25">
        <v>0.36432789235214319</v>
      </c>
      <c r="EV60" s="25">
        <v>0.40403963261852677</v>
      </c>
      <c r="EW60" s="25">
        <v>0.44807995257394617</v>
      </c>
      <c r="EX60" s="25">
        <v>0.49692066740450835</v>
      </c>
      <c r="EY60" s="25">
        <v>0.55108502015159733</v>
      </c>
      <c r="EZ60" s="25">
        <v>0.61115328734812113</v>
      </c>
      <c r="FA60" s="25">
        <v>0.67776899566906579</v>
      </c>
      <c r="FB60" s="25">
        <v>0.75164581619699433</v>
      </c>
      <c r="FC60" s="25">
        <v>0.83357521016246694</v>
      </c>
      <c r="FD60" s="25">
        <v>0.92443490807017581</v>
      </c>
      <c r="FE60" s="25">
        <v>1.025198313049825</v>
      </c>
      <c r="FF60" s="25">
        <v>1.136944929172256</v>
      </c>
      <c r="FG60" s="25">
        <v>1.2608719264520318</v>
      </c>
      <c r="FH60" s="25">
        <v>1.3983069664353032</v>
      </c>
      <c r="FI60" s="25">
        <v>2.3431638800000001</v>
      </c>
      <c r="FJ60" s="25">
        <v>2.4541258399999997</v>
      </c>
      <c r="FK60" s="25">
        <v>2.5561651899999998</v>
      </c>
      <c r="FL60" s="25">
        <v>4.1039227799999995</v>
      </c>
      <c r="FM60" s="25">
        <v>5.6516501699999999</v>
      </c>
      <c r="FN60" s="25">
        <v>1.83404225</v>
      </c>
      <c r="FO60" s="25">
        <v>1.9042667799999999</v>
      </c>
      <c r="FP60" s="25">
        <v>1.4107698400000002</v>
      </c>
      <c r="FQ60" s="25">
        <v>0.91727892</v>
      </c>
      <c r="FR60" s="25">
        <v>1.2972640600000001</v>
      </c>
      <c r="FS60" s="25">
        <v>2.04552193</v>
      </c>
      <c r="FT60" s="25">
        <v>2.1343303799999997</v>
      </c>
      <c r="FU60" s="25">
        <v>1.11089569</v>
      </c>
      <c r="FV60" s="25">
        <v>1.48214504</v>
      </c>
      <c r="FW60" s="25">
        <v>1.8533945700000001</v>
      </c>
      <c r="FX60" s="25">
        <v>1.7309012099999999</v>
      </c>
      <c r="FY60" s="25">
        <v>1.60840549</v>
      </c>
      <c r="FZ60" s="25">
        <v>4.2326199800000008</v>
      </c>
      <c r="GA60" s="25">
        <v>4.7950129600000002</v>
      </c>
      <c r="GB60" s="25">
        <v>3.15122079</v>
      </c>
      <c r="GC60" s="25">
        <v>1.50742551</v>
      </c>
      <c r="GD60" s="25">
        <v>1.5817248400000001</v>
      </c>
      <c r="GE60" s="25">
        <v>1.65602179</v>
      </c>
      <c r="GF60" s="25">
        <v>2.31898252</v>
      </c>
      <c r="GG60" s="25">
        <v>2.7820412541600006</v>
      </c>
      <c r="GH60" s="25">
        <v>0.98922119239999984</v>
      </c>
      <c r="GI60" s="25">
        <v>0.87405292632000009</v>
      </c>
      <c r="GJ60" s="25">
        <v>0.55723917367999998</v>
      </c>
      <c r="GK60" s="25">
        <v>0.63114165659999988</v>
      </c>
      <c r="GL60" s="25">
        <v>0.91669330367999979</v>
      </c>
      <c r="GM60" s="25">
        <v>0.68893511050783984</v>
      </c>
      <c r="GN60" s="25">
        <v>1.2389813764669599</v>
      </c>
      <c r="GO60" s="25">
        <v>1.6837109215886399</v>
      </c>
      <c r="GP60" s="25">
        <v>1.3431478101224399</v>
      </c>
      <c r="GQ60" s="25">
        <v>1.4315306113502799</v>
      </c>
      <c r="GR60" s="25">
        <v>1.62671039293196</v>
      </c>
      <c r="GS60" s="25">
        <v>1.058159980648119</v>
      </c>
      <c r="GT60" s="25">
        <v>1.3721466097796804</v>
      </c>
      <c r="GU60" s="25">
        <v>0.78629385729775947</v>
      </c>
      <c r="GV60" s="25">
        <v>1.9803567489743803</v>
      </c>
      <c r="GW60" s="25">
        <v>1.5635350775326806</v>
      </c>
      <c r="GX60" s="25">
        <v>2.3173934494222408</v>
      </c>
      <c r="GY60" s="25">
        <v>0.42915356434006052</v>
      </c>
      <c r="GZ60" s="25">
        <v>1.1478664248479404</v>
      </c>
      <c r="HA60" s="25">
        <v>1.2241991270195394</v>
      </c>
      <c r="HB60" s="25">
        <v>0.9261153281623602</v>
      </c>
      <c r="HC60" s="25">
        <v>1.06674696220064</v>
      </c>
      <c r="HD60" s="25">
        <v>0.88820150964664013</v>
      </c>
      <c r="HE60" s="25">
        <v>1.2529642829500001</v>
      </c>
      <c r="HF60" s="25">
        <v>2.2441069673200005</v>
      </c>
      <c r="HG60" s="25">
        <v>2.0401380776199995</v>
      </c>
      <c r="HH60" s="25">
        <v>2.2265544233600005</v>
      </c>
      <c r="HI60" s="25">
        <v>2.6115068944500011</v>
      </c>
      <c r="HJ60" s="25">
        <v>2.26265495552</v>
      </c>
      <c r="HK60" s="25">
        <v>2.12783377472</v>
      </c>
      <c r="HL60" s="25">
        <v>2.0286332902099997</v>
      </c>
      <c r="HM60" s="25">
        <v>1.4947925934999997</v>
      </c>
      <c r="HN60" s="25">
        <v>0.90853524418000009</v>
      </c>
      <c r="HO60" s="25">
        <v>1.15310869433</v>
      </c>
      <c r="HP60" s="25">
        <v>1.7051771824099999</v>
      </c>
      <c r="HQ60" s="25">
        <v>4.0240922499999998</v>
      </c>
      <c r="HR60" s="25">
        <v>4.9914395000000003</v>
      </c>
      <c r="HS60" s="25">
        <v>4.0092806000000003</v>
      </c>
      <c r="HT60" s="25">
        <v>3.0271210499999999</v>
      </c>
      <c r="HU60" s="25">
        <v>1.76122723</v>
      </c>
      <c r="HV60" s="25">
        <v>1.40013228</v>
      </c>
      <c r="HW60" s="25">
        <v>1.69331016</v>
      </c>
      <c r="HX60" s="25">
        <v>1.3088765</v>
      </c>
      <c r="HY60" s="25">
        <v>1.8226939600000001</v>
      </c>
      <c r="HZ60" s="25">
        <v>1.69133625</v>
      </c>
      <c r="IA60" s="25">
        <v>1.6050458799999998</v>
      </c>
      <c r="IB60" s="25">
        <v>0.87233304</v>
      </c>
      <c r="IC60" s="25">
        <v>1.3553881699999999</v>
      </c>
      <c r="ID60" s="25">
        <v>0.82657157000000003</v>
      </c>
      <c r="IE60" s="25">
        <v>0.32953336999999999</v>
      </c>
      <c r="IF60" s="25">
        <v>0.95623641999999998</v>
      </c>
      <c r="IG60" s="25">
        <v>1.54206647</v>
      </c>
      <c r="IH60" s="25">
        <v>0.26017375999999998</v>
      </c>
      <c r="II60" s="25">
        <v>2.2469164099999999</v>
      </c>
      <c r="IJ60" s="25">
        <v>2.1209714100000001</v>
      </c>
      <c r="IK60" s="25">
        <v>1.5926269900000001</v>
      </c>
      <c r="IL60" s="25">
        <v>1.41980616</v>
      </c>
      <c r="IM60" s="25">
        <v>1.7391404500000001</v>
      </c>
      <c r="IN60" s="25">
        <v>1.23455089</v>
      </c>
      <c r="IO60" s="25">
        <v>1.479778</v>
      </c>
      <c r="IP60" s="25">
        <v>1.7525370499999999</v>
      </c>
      <c r="IQ60" s="25">
        <v>1.5829199</v>
      </c>
      <c r="IR60" s="25">
        <v>1.7691023299999999</v>
      </c>
      <c r="IS60" s="25">
        <v>2.0968876299999999</v>
      </c>
      <c r="IT60" s="25">
        <v>2.3577633499999999</v>
      </c>
      <c r="IU60" s="25">
        <v>2.1525926599999998</v>
      </c>
      <c r="IV60" s="25">
        <v>4.6216894499999901</v>
      </c>
      <c r="IW60" s="25">
        <v>4.6857383500000003</v>
      </c>
      <c r="IX60" s="25">
        <v>7.0374835800000097</v>
      </c>
      <c r="IY60" s="25">
        <v>6.7282767000000101</v>
      </c>
      <c r="IZ60" s="25">
        <v>7.8609523399999803</v>
      </c>
      <c r="JA60" s="25">
        <v>8.2096743599999993</v>
      </c>
      <c r="JB60" s="25">
        <v>5.95320903</v>
      </c>
      <c r="JC60" s="25">
        <v>4.7112640900000002</v>
      </c>
      <c r="JD60" s="25">
        <v>2.6715811299999901</v>
      </c>
      <c r="JE60" s="25">
        <v>2.31368792</v>
      </c>
      <c r="JF60" s="25">
        <v>2.5640119100000001</v>
      </c>
      <c r="JG60" s="25">
        <v>2.1015951446000001</v>
      </c>
      <c r="JH60" s="25">
        <v>1.6391783792000001</v>
      </c>
      <c r="JI60" s="25">
        <v>2.4247782495600001</v>
      </c>
      <c r="JJ60" s="25">
        <v>2.1828015000000001</v>
      </c>
      <c r="JK60" s="25">
        <v>0.81329846236000003</v>
      </c>
      <c r="JL60" s="25">
        <v>1.2876928400000001</v>
      </c>
      <c r="JM60" s="25">
        <v>1.91068273022</v>
      </c>
      <c r="JN60" s="25">
        <v>2.53366812324</v>
      </c>
      <c r="JO60" s="25">
        <v>1.51328259501</v>
      </c>
      <c r="JP60" s="25">
        <v>1.7249882990400001</v>
      </c>
      <c r="JQ60" s="25">
        <v>2.5445179681200001</v>
      </c>
      <c r="JR60" s="25">
        <v>3.16087982634</v>
      </c>
      <c r="JS60" s="25">
        <v>2.5676524389700002</v>
      </c>
      <c r="JT60" s="25">
        <v>2.7502657772200001</v>
      </c>
      <c r="JU60" s="25">
        <v>3.4750965571600001</v>
      </c>
      <c r="JV60" s="25">
        <v>3.7875055695099999</v>
      </c>
      <c r="JW60" s="25">
        <v>3.67023456685</v>
      </c>
      <c r="JX60" s="25">
        <v>3.17085834455</v>
      </c>
      <c r="JY60" s="25">
        <v>2.0645989134199998</v>
      </c>
      <c r="JZ60" s="25">
        <v>2.3719931462799999</v>
      </c>
      <c r="KA60" s="25">
        <v>2.3469556719</v>
      </c>
      <c r="KB60" s="25">
        <v>2.79393390117</v>
      </c>
      <c r="KC60" s="25">
        <v>1.3259070419500001</v>
      </c>
      <c r="KD60" s="25">
        <v>1.1561637200099999</v>
      </c>
      <c r="KE60" s="25">
        <v>1.4913979878900001</v>
      </c>
      <c r="KF60" s="25">
        <v>5.3312350404500002</v>
      </c>
      <c r="KG60" s="25">
        <v>2.2465703539800002</v>
      </c>
      <c r="KH60" s="25">
        <v>1.17715410669</v>
      </c>
      <c r="KI60" s="25">
        <v>0.30537094491</v>
      </c>
      <c r="KJ60" s="25">
        <v>0.26934381836999999</v>
      </c>
      <c r="KK60" s="25">
        <v>2.4094127757999999</v>
      </c>
      <c r="KL60" s="25">
        <v>2.56370914722</v>
      </c>
      <c r="KM60" s="25">
        <v>2.3436203793019299</v>
      </c>
      <c r="KN60" s="25">
        <v>0.79101640646470495</v>
      </c>
      <c r="KO60" s="25">
        <v>0.77370392621999995</v>
      </c>
      <c r="KP60" s="25">
        <v>0.53141933742000003</v>
      </c>
      <c r="KQ60" s="25">
        <v>0.83691661247000004</v>
      </c>
      <c r="KR60" s="25">
        <v>1.0305992712400001</v>
      </c>
      <c r="KS60" s="25">
        <v>1.20746317177</v>
      </c>
      <c r="KT60" s="25">
        <v>1.22686986936</v>
      </c>
      <c r="KU60" s="25">
        <v>0.44073265767000003</v>
      </c>
      <c r="KV60" s="25">
        <v>0.65919776281999998</v>
      </c>
      <c r="KW60" s="25">
        <v>12.703562895559999</v>
      </c>
      <c r="KX60" s="25">
        <v>8.0570017574000001</v>
      </c>
      <c r="KY60" s="25">
        <v>4.3445361010400001</v>
      </c>
      <c r="KZ60" s="25">
        <v>8.3106384118700003</v>
      </c>
      <c r="LA60" s="25">
        <v>4.0052567330900004</v>
      </c>
      <c r="LB60" s="25">
        <v>2.7522577803099999</v>
      </c>
      <c r="LC60" s="25">
        <v>1.0300906059399999</v>
      </c>
      <c r="LD60" s="25">
        <v>0.98198371496500003</v>
      </c>
      <c r="LE60" s="25">
        <v>0.93387682399000005</v>
      </c>
      <c r="LF60" s="25">
        <v>2.0291043493999998</v>
      </c>
      <c r="LG60" s="25">
        <v>1.8503555011799999</v>
      </c>
      <c r="LH60" s="25">
        <v>1.4908457583000001</v>
      </c>
      <c r="LI60" s="25">
        <v>0.18520844419999999</v>
      </c>
      <c r="LJ60" s="25">
        <v>6.12504840148</v>
      </c>
      <c r="LK60" s="25">
        <v>2.4572967647100001</v>
      </c>
      <c r="LL60" s="25">
        <v>0.19115140091999999</v>
      </c>
      <c r="LM60" s="25">
        <v>0.46676301905000001</v>
      </c>
      <c r="LN60" s="25">
        <v>0.43078715379999999</v>
      </c>
      <c r="LO60" s="25">
        <v>0.20184450758</v>
      </c>
      <c r="LP60" s="25">
        <v>8.2011680000000003E-2</v>
      </c>
      <c r="LQ60" s="25">
        <v>7.4686354159999996E-2</v>
      </c>
      <c r="LR60" s="25">
        <v>0.10473951024</v>
      </c>
      <c r="LS60" s="25">
        <v>0.17155171129999999</v>
      </c>
      <c r="LT60" s="25">
        <v>0.81496938789999995</v>
      </c>
      <c r="LU60" s="25">
        <v>0.47009876680000001</v>
      </c>
      <c r="LV60" s="25">
        <v>0.20795322803999999</v>
      </c>
      <c r="LW60" s="25">
        <v>0.15882915182999999</v>
      </c>
      <c r="LX60" s="25">
        <v>0.48446254037999997</v>
      </c>
      <c r="LY60" s="25">
        <v>0.26897589317999998</v>
      </c>
      <c r="LZ60" s="25">
        <v>0.83176622963000002</v>
      </c>
      <c r="MA60" s="25">
        <v>1.09714137165</v>
      </c>
      <c r="MB60" s="25">
        <v>0.82025934525999999</v>
      </c>
      <c r="MC60" s="25">
        <v>2.3952358931400002</v>
      </c>
      <c r="MD60" s="25">
        <v>4.5367509936500001</v>
      </c>
      <c r="ME60" s="25">
        <v>3.7175627423500002</v>
      </c>
      <c r="MF60" s="25">
        <v>1.33861624433</v>
      </c>
      <c r="MG60" s="25">
        <v>6.5642344650000002</v>
      </c>
      <c r="MH60" s="25">
        <v>2.2356105708</v>
      </c>
      <c r="MI60" s="25">
        <v>1.6262959083899999</v>
      </c>
      <c r="MJ60" s="25">
        <v>6.9507606294599997E-2</v>
      </c>
      <c r="MK60" s="25">
        <v>2.6209427236564001E-2</v>
      </c>
      <c r="ML60" s="25">
        <v>5.7400431397372102E-2</v>
      </c>
      <c r="MM60" s="25">
        <v>0.38399948007750001</v>
      </c>
      <c r="MN60" s="25">
        <v>0.36911670536699998</v>
      </c>
      <c r="MO60" s="25">
        <v>1.4371415358840001</v>
      </c>
      <c r="MP60" s="25">
        <v>3.4025632452374999</v>
      </c>
      <c r="MQ60" s="25">
        <v>2.7881720567624999</v>
      </c>
      <c r="MR60" s="25">
        <v>1.0039621832475001</v>
      </c>
      <c r="MS60" s="25">
        <v>2.1730217211</v>
      </c>
      <c r="MT60" s="25">
        <v>0.53163509900000006</v>
      </c>
      <c r="MU60" s="25">
        <v>0.48477029682</v>
      </c>
      <c r="MV60" s="25">
        <v>0.50162342216</v>
      </c>
      <c r="MW60" s="25">
        <v>1.49263281869</v>
      </c>
      <c r="MX60" s="25">
        <v>0.96912154751610802</v>
      </c>
      <c r="MY60" s="25">
        <v>0.39353102089548098</v>
      </c>
      <c r="MZ60" s="25">
        <v>0.21762785817813901</v>
      </c>
      <c r="NA60" s="25">
        <v>0.34854429613721399</v>
      </c>
      <c r="NB60" s="25">
        <v>0.22370966519761101</v>
      </c>
      <c r="NC60" s="25">
        <v>4.8559610597252799E-2</v>
      </c>
      <c r="ND60" s="25">
        <v>8.9105896291017506E-2</v>
      </c>
      <c r="NE60" s="25">
        <v>0.120458390695294</v>
      </c>
      <c r="NF60" s="25">
        <v>8.6041299194521401E-2</v>
      </c>
      <c r="NG60" s="25">
        <v>9.85351953936109E-2</v>
      </c>
      <c r="NH60" s="25">
        <v>0.101678295094475</v>
      </c>
      <c r="NI60" s="25">
        <v>9.5418263227535896E-2</v>
      </c>
      <c r="NJ60" s="25">
        <v>9.8543917905207404E-2</v>
      </c>
      <c r="NK60" s="25">
        <v>9.8546825409072905E-2</v>
      </c>
      <c r="NL60" s="25">
        <v>9.7503002180605397E-2</v>
      </c>
      <c r="NM60" s="25">
        <v>9.8197915164961902E-2</v>
      </c>
      <c r="NN60" s="25">
        <v>9.8082580918213397E-2</v>
      </c>
      <c r="NO60" s="25">
        <v>9.7927832754593505E-2</v>
      </c>
      <c r="NP60" s="25">
        <v>9.8069442945922902E-2</v>
      </c>
      <c r="NQ60" s="25">
        <v>11.719569</v>
      </c>
      <c r="NR60" s="25">
        <v>9.7756270000000001</v>
      </c>
      <c r="NS60" s="25">
        <v>9.4537379999999995</v>
      </c>
      <c r="NT60" s="25">
        <v>3.9392200000000002</v>
      </c>
      <c r="NU60" s="25">
        <v>4.0359189999999998</v>
      </c>
      <c r="NV60" s="25">
        <v>3.1518299999999999</v>
      </c>
      <c r="NW60" s="25">
        <v>1.893775</v>
      </c>
      <c r="NX60" s="25">
        <v>1.867083</v>
      </c>
      <c r="NY60" s="25">
        <v>0.81616100000000003</v>
      </c>
      <c r="NZ60" s="25">
        <v>0.95859700000000003</v>
      </c>
      <c r="OA60" s="25">
        <v>1.6505920000000001</v>
      </c>
      <c r="OB60" s="25">
        <v>1.9200870000000001</v>
      </c>
      <c r="OC60" s="25">
        <v>2.4624703000000001</v>
      </c>
      <c r="OD60" s="25">
        <v>2.1435808999999999</v>
      </c>
      <c r="OE60" s="25">
        <v>2.2833131</v>
      </c>
      <c r="OF60" s="25">
        <v>2.2964547666666699</v>
      </c>
      <c r="OG60" s="25">
        <v>2.2411162555555602</v>
      </c>
      <c r="OH60" s="25">
        <v>2.2736280407407401</v>
      </c>
      <c r="OI60" s="25">
        <v>2.27039968765432</v>
      </c>
      <c r="OJ60" s="25">
        <v>0.58273560000000002</v>
      </c>
      <c r="OK60" s="25">
        <v>0.68114330000000001</v>
      </c>
      <c r="OL60" s="25">
        <v>0.26252540000000002</v>
      </c>
      <c r="OM60" s="25">
        <v>0.27562959999999997</v>
      </c>
      <c r="ON60" s="25">
        <v>0.62491549999999996</v>
      </c>
      <c r="OO60" s="25">
        <v>2.4196035</v>
      </c>
      <c r="OP60" s="25">
        <v>0.80900000000000005</v>
      </c>
      <c r="OQ60" s="25">
        <v>0.81141909999999995</v>
      </c>
      <c r="OR60" s="25">
        <v>0.45</v>
      </c>
      <c r="OS60" s="25">
        <v>0.36972759999999999</v>
      </c>
      <c r="OT60" s="25">
        <v>0.1958134</v>
      </c>
      <c r="OU60" s="25">
        <v>0.15272479999999999</v>
      </c>
      <c r="OV60" s="25">
        <v>0.65856519999999996</v>
      </c>
      <c r="OW60" s="25">
        <v>0.72660938794302943</v>
      </c>
      <c r="OX60" s="25">
        <v>0.63406934528017045</v>
      </c>
      <c r="OY60" s="25">
        <v>0.45416172109222414</v>
      </c>
      <c r="OZ60" s="25">
        <v>0.4488712979799509</v>
      </c>
      <c r="PA60" s="25">
        <v>0.68147769999999996</v>
      </c>
      <c r="PB60" s="25">
        <v>0.53600000000000003</v>
      </c>
      <c r="PC60" s="25">
        <v>0.42732227693390845</v>
      </c>
      <c r="PD60" s="25">
        <v>0.59651808980941767</v>
      </c>
      <c r="PE60" s="25">
        <v>0.80767526897573472</v>
      </c>
      <c r="PF60" s="25">
        <v>0.49399999999999999</v>
      </c>
      <c r="PG60" s="25">
        <v>0.32300000000000001</v>
      </c>
      <c r="PH60" s="25">
        <v>0.315</v>
      </c>
    </row>
    <row r="61" spans="1:424" x14ac:dyDescent="0.3">
      <c r="A61" s="11" t="s">
        <v>13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5">
        <v>0</v>
      </c>
      <c r="CB61" s="25">
        <v>0</v>
      </c>
      <c r="CC61" s="25">
        <v>0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0</v>
      </c>
      <c r="CQ61" s="25">
        <v>0</v>
      </c>
      <c r="CR61" s="25">
        <v>0</v>
      </c>
      <c r="CS61" s="25">
        <v>0</v>
      </c>
      <c r="CT61" s="25">
        <v>0</v>
      </c>
      <c r="CU61" s="25">
        <v>0</v>
      </c>
      <c r="CV61" s="25">
        <v>0</v>
      </c>
      <c r="CW61" s="25">
        <v>0</v>
      </c>
      <c r="CX61" s="25">
        <v>0</v>
      </c>
      <c r="CY61" s="25">
        <v>0</v>
      </c>
      <c r="CZ61" s="25">
        <v>0</v>
      </c>
      <c r="DA61" s="25">
        <v>0</v>
      </c>
      <c r="DB61" s="25">
        <v>0</v>
      </c>
      <c r="DC61" s="25">
        <v>0</v>
      </c>
      <c r="DD61" s="25">
        <v>0</v>
      </c>
      <c r="DE61" s="25">
        <v>0</v>
      </c>
      <c r="DF61" s="25">
        <v>0</v>
      </c>
      <c r="DG61" s="25">
        <v>0</v>
      </c>
      <c r="DH61" s="25">
        <v>0</v>
      </c>
      <c r="DI61" s="25">
        <v>0</v>
      </c>
      <c r="DJ61" s="25">
        <v>0</v>
      </c>
      <c r="DK61" s="25">
        <v>0</v>
      </c>
      <c r="DL61" s="25">
        <v>0</v>
      </c>
      <c r="DM61" s="25">
        <v>0</v>
      </c>
      <c r="DN61" s="25">
        <v>0</v>
      </c>
      <c r="DO61" s="25">
        <v>0</v>
      </c>
      <c r="DP61" s="25">
        <v>0</v>
      </c>
      <c r="DQ61" s="25">
        <v>0</v>
      </c>
      <c r="DR61" s="25">
        <v>0</v>
      </c>
      <c r="DS61" s="25">
        <v>0</v>
      </c>
      <c r="DT61" s="25">
        <v>0</v>
      </c>
      <c r="DU61" s="25">
        <v>0</v>
      </c>
      <c r="DV61" s="25">
        <v>0</v>
      </c>
      <c r="DW61" s="25">
        <v>0</v>
      </c>
      <c r="DX61" s="25">
        <v>0</v>
      </c>
      <c r="DY61" s="25">
        <v>0</v>
      </c>
      <c r="DZ61" s="25">
        <v>0</v>
      </c>
      <c r="EA61" s="25">
        <v>0</v>
      </c>
      <c r="EB61" s="25">
        <v>0</v>
      </c>
      <c r="EC61" s="25">
        <v>0</v>
      </c>
      <c r="ED61" s="25">
        <v>0</v>
      </c>
      <c r="EE61" s="25">
        <v>0</v>
      </c>
      <c r="EF61" s="25">
        <v>0</v>
      </c>
      <c r="EG61" s="25">
        <v>0</v>
      </c>
      <c r="EH61" s="25">
        <v>0</v>
      </c>
      <c r="EI61" s="25">
        <v>0</v>
      </c>
      <c r="EJ61" s="25">
        <v>0</v>
      </c>
      <c r="EK61" s="25">
        <v>0.106433624732725</v>
      </c>
      <c r="EL61" s="25">
        <v>0.11803488982859196</v>
      </c>
      <c r="EM61" s="25">
        <v>0.13090069281990849</v>
      </c>
      <c r="EN61" s="25">
        <v>0.14516886833727852</v>
      </c>
      <c r="EO61" s="25">
        <v>0.16099227498604185</v>
      </c>
      <c r="EP61" s="25">
        <v>0.17854043295952043</v>
      </c>
      <c r="EQ61" s="25">
        <v>0.21958348622868792</v>
      </c>
      <c r="ER61" s="25">
        <v>0.24351808622761492</v>
      </c>
      <c r="ES61" s="25">
        <v>0.27006155762642498</v>
      </c>
      <c r="ET61" s="25">
        <v>0.29949826740770524</v>
      </c>
      <c r="EU61" s="25">
        <v>0.33214357855514504</v>
      </c>
      <c r="EV61" s="25">
        <v>0.3683472286176559</v>
      </c>
      <c r="EW61" s="25">
        <v>0.40849707653698036</v>
      </c>
      <c r="EX61" s="25">
        <v>0.45302325787951114</v>
      </c>
      <c r="EY61" s="25">
        <v>0.50240279298837776</v>
      </c>
      <c r="EZ61" s="25">
        <v>0.55716469742411101</v>
      </c>
      <c r="FA61" s="25">
        <v>0.61789564944333908</v>
      </c>
      <c r="FB61" s="25">
        <v>0.68524627523266302</v>
      </c>
      <c r="FC61" s="25">
        <v>0.75993811923302323</v>
      </c>
      <c r="FD61" s="25">
        <v>0.84277137422942272</v>
      </c>
      <c r="FE61" s="25">
        <v>0.93463345402042985</v>
      </c>
      <c r="FF61" s="25">
        <v>1.0365085005086567</v>
      </c>
      <c r="FG61" s="25">
        <v>1.1494879270641003</v>
      </c>
      <c r="FH61" s="25">
        <v>1.2747821111140871</v>
      </c>
      <c r="FI61" s="25">
        <v>1.80692122</v>
      </c>
      <c r="FJ61" s="25">
        <v>1.8924890300000001</v>
      </c>
      <c r="FK61" s="25">
        <v>2.5933774700000001</v>
      </c>
      <c r="FL61" s="25">
        <v>3.1986343399999999</v>
      </c>
      <c r="FM61" s="25">
        <v>3.8038671399999999</v>
      </c>
      <c r="FN61" s="25">
        <v>3.18788011</v>
      </c>
      <c r="FO61" s="25">
        <v>3.3099425199999999</v>
      </c>
      <c r="FP61" s="25">
        <v>2.7015472099999998</v>
      </c>
      <c r="FQ61" s="25">
        <v>2.0931644600000001</v>
      </c>
      <c r="FR61" s="25">
        <v>2.11134208</v>
      </c>
      <c r="FS61" s="25">
        <v>1.9657032800000001</v>
      </c>
      <c r="FT61" s="25">
        <v>2.2179985899999997</v>
      </c>
      <c r="FU61" s="25">
        <v>0.99223815999999998</v>
      </c>
      <c r="FV61" s="25">
        <v>1.32383344</v>
      </c>
      <c r="FW61" s="25">
        <v>1.65542893</v>
      </c>
      <c r="FX61" s="25">
        <v>2.2227036400000002</v>
      </c>
      <c r="FY61" s="25">
        <v>2.7899767799999999</v>
      </c>
      <c r="FZ61" s="25">
        <v>1.9751108899999998</v>
      </c>
      <c r="GA61" s="25">
        <v>2.2375461200000002</v>
      </c>
      <c r="GB61" s="25">
        <v>1.7231595900000001</v>
      </c>
      <c r="GC61" s="25">
        <v>1.2087707400000001</v>
      </c>
      <c r="GD61" s="25">
        <v>1.1917077600000001</v>
      </c>
      <c r="GE61" s="25">
        <v>1.1746425900000002</v>
      </c>
      <c r="GF61" s="25">
        <v>1.6448910700000001</v>
      </c>
      <c r="GG61" s="25">
        <v>1.0783708104399996</v>
      </c>
      <c r="GH61" s="25">
        <v>0.90888766947999999</v>
      </c>
      <c r="GI61" s="25">
        <v>0.80307164588000013</v>
      </c>
      <c r="GJ61" s="25">
        <v>0.29977650668000005</v>
      </c>
      <c r="GK61" s="25">
        <v>0.33953369127999999</v>
      </c>
      <c r="GL61" s="25">
        <v>0.70190140720000005</v>
      </c>
      <c r="GM61" s="25">
        <v>0.94465297578064</v>
      </c>
      <c r="GN61" s="25">
        <v>0.85593266288768022</v>
      </c>
      <c r="GO61" s="25">
        <v>0.89351587614436001</v>
      </c>
      <c r="GP61" s="25">
        <v>1.088211167841</v>
      </c>
      <c r="GQ61" s="25">
        <v>2.1783935017835194</v>
      </c>
      <c r="GR61" s="25">
        <v>2.2520874197102403</v>
      </c>
      <c r="GS61" s="25">
        <v>0.81701305183917994</v>
      </c>
      <c r="GT61" s="25">
        <v>1.3873108111013199</v>
      </c>
      <c r="GU61" s="25">
        <v>0.80588317211276028</v>
      </c>
      <c r="GV61" s="25">
        <v>0.87627030662486016</v>
      </c>
      <c r="GW61" s="25">
        <v>1.8995285668662798</v>
      </c>
      <c r="GX61" s="25">
        <v>3.621710055984861</v>
      </c>
      <c r="GY61" s="25">
        <v>1.2951369214765791</v>
      </c>
      <c r="GZ61" s="25">
        <v>1.311908362097201</v>
      </c>
      <c r="HA61" s="25">
        <v>1.1108898572485004</v>
      </c>
      <c r="HB61" s="25">
        <v>1.6767326454846794</v>
      </c>
      <c r="HC61" s="25">
        <v>2.5750070913954799</v>
      </c>
      <c r="HD61" s="25">
        <v>1.3650938816400191</v>
      </c>
      <c r="HE61" s="25">
        <v>3.6070980531299988</v>
      </c>
      <c r="HF61" s="25">
        <v>1.4647973380199999</v>
      </c>
      <c r="HG61" s="25">
        <v>1.7277949402000001</v>
      </c>
      <c r="HH61" s="25">
        <v>2.1017591558500004</v>
      </c>
      <c r="HI61" s="25">
        <v>1.8588720105500005</v>
      </c>
      <c r="HJ61" s="25">
        <v>2.3641817695500005</v>
      </c>
      <c r="HK61" s="25">
        <v>3.9870309960000001</v>
      </c>
      <c r="HL61" s="25">
        <v>3.8186659127299998</v>
      </c>
      <c r="HM61" s="25">
        <v>3.2398227463399998</v>
      </c>
      <c r="HN61" s="25">
        <v>3.1146832242900002</v>
      </c>
      <c r="HO61" s="25">
        <v>6.4896362980799998</v>
      </c>
      <c r="HP61" s="25">
        <v>6.89729753609</v>
      </c>
      <c r="HQ61" s="25">
        <v>2.8132133100000001</v>
      </c>
      <c r="HR61" s="25">
        <v>1.5475007000000001</v>
      </c>
      <c r="HS61" s="25">
        <v>1.2239405000000001</v>
      </c>
      <c r="HT61" s="25">
        <v>0.90037960999999911</v>
      </c>
      <c r="HU61" s="25">
        <v>1.76185408</v>
      </c>
      <c r="HV61" s="25">
        <v>1.4807372599999999</v>
      </c>
      <c r="HW61" s="25">
        <v>1.19536843</v>
      </c>
      <c r="HX61" s="25">
        <v>0.93972967000000007</v>
      </c>
      <c r="HY61" s="25">
        <v>0.47787327000000002</v>
      </c>
      <c r="HZ61" s="25">
        <v>1.53574637</v>
      </c>
      <c r="IA61" s="25">
        <v>2.7424291800000002</v>
      </c>
      <c r="IB61" s="25">
        <v>4.8585737999999994</v>
      </c>
      <c r="IC61" s="25">
        <v>2.31937711</v>
      </c>
      <c r="ID61" s="25">
        <v>1.6564849500000001</v>
      </c>
      <c r="IE61" s="25">
        <v>1.0728376900000001</v>
      </c>
      <c r="IF61" s="25">
        <v>1.44871974</v>
      </c>
      <c r="IG61" s="25">
        <v>1.4109888500000001</v>
      </c>
      <c r="IH61" s="25">
        <v>2.5589002700000001</v>
      </c>
      <c r="II61" s="25">
        <v>1.3233963900000001</v>
      </c>
      <c r="IJ61" s="25">
        <v>1.46574516</v>
      </c>
      <c r="IK61" s="25">
        <v>1.63699485</v>
      </c>
      <c r="IL61" s="25">
        <v>1.04869122</v>
      </c>
      <c r="IM61" s="25">
        <v>2.2872557900000001</v>
      </c>
      <c r="IN61" s="25">
        <v>3.0037281199999999</v>
      </c>
      <c r="IO61" s="25">
        <v>2.6304758700000002</v>
      </c>
      <c r="IP61" s="25">
        <v>1.3065538699999999</v>
      </c>
      <c r="IQ61" s="25">
        <v>0.66275758999999901</v>
      </c>
      <c r="IR61" s="25">
        <v>0.80761923000000002</v>
      </c>
      <c r="IS61" s="25">
        <v>1.01712409</v>
      </c>
      <c r="IT61" s="25">
        <v>2.2242708599999998</v>
      </c>
      <c r="IU61" s="25">
        <v>1.47651588</v>
      </c>
      <c r="IV61" s="25">
        <v>1.34954793</v>
      </c>
      <c r="IW61" s="25">
        <v>1.5805020400000001</v>
      </c>
      <c r="IX61" s="25">
        <v>2.2948320899999999</v>
      </c>
      <c r="IY61" s="25">
        <v>3.43032855</v>
      </c>
      <c r="IZ61" s="25">
        <v>3.1883724400000002</v>
      </c>
      <c r="JA61" s="25">
        <v>1.7785454000000001</v>
      </c>
      <c r="JB61" s="25">
        <v>1.8450062199999999</v>
      </c>
      <c r="JC61" s="25">
        <v>1.0882002099999999</v>
      </c>
      <c r="JD61" s="25">
        <v>0.73552334000000097</v>
      </c>
      <c r="JE61" s="25">
        <v>1.0758750500000001</v>
      </c>
      <c r="JF61" s="25">
        <v>2.2169040299999998</v>
      </c>
      <c r="JG61" s="25">
        <v>1.901812323535</v>
      </c>
      <c r="JH61" s="25">
        <v>1.5867206170699999</v>
      </c>
      <c r="JI61" s="25">
        <v>1.2984151802699999</v>
      </c>
      <c r="JJ61" s="25">
        <v>2.3564998199999998</v>
      </c>
      <c r="JK61" s="25">
        <v>3.3842922246499998</v>
      </c>
      <c r="JL61" s="25">
        <v>3.0102989</v>
      </c>
      <c r="JM61" s="25">
        <v>2.0337999016000001</v>
      </c>
      <c r="JN61" s="25">
        <v>1.05502726948</v>
      </c>
      <c r="JO61" s="25">
        <v>0.89807713059000005</v>
      </c>
      <c r="JP61" s="25">
        <v>0.75284772156000002</v>
      </c>
      <c r="JQ61" s="25">
        <v>0.85003478217999995</v>
      </c>
      <c r="JR61" s="25">
        <v>3.5683167565199998</v>
      </c>
      <c r="JS61" s="25">
        <v>1.87663493487</v>
      </c>
      <c r="JT61" s="25">
        <v>1.2597802783000001</v>
      </c>
      <c r="JU61" s="25">
        <v>0.87356736661000001</v>
      </c>
      <c r="JV61" s="25">
        <v>2.5956834725300002</v>
      </c>
      <c r="JW61" s="25">
        <v>3.8624399918200001</v>
      </c>
      <c r="JX61" s="25">
        <v>4.6117276254700004</v>
      </c>
      <c r="JY61" s="25">
        <v>0.88895552343999995</v>
      </c>
      <c r="JZ61" s="25">
        <v>1.1737764684400001</v>
      </c>
      <c r="KA61" s="25">
        <v>0.85228068540000002</v>
      </c>
      <c r="KB61" s="25">
        <v>0.39888244957000002</v>
      </c>
      <c r="KC61" s="25">
        <v>0.62623021635999998</v>
      </c>
      <c r="KD61" s="25">
        <v>1.93315494361</v>
      </c>
      <c r="KE61" s="25">
        <v>1.41793329651</v>
      </c>
      <c r="KF61" s="25">
        <v>1.68661502731</v>
      </c>
      <c r="KG61" s="25">
        <v>0.68790073209000002</v>
      </c>
      <c r="KH61" s="25">
        <v>0.95214987312999999</v>
      </c>
      <c r="KI61" s="25">
        <v>3.1689770198099998</v>
      </c>
      <c r="KJ61" s="25">
        <v>4.8335140692899996</v>
      </c>
      <c r="KK61" s="25">
        <v>2.9369670545400002</v>
      </c>
      <c r="KL61" s="25">
        <v>1.47049576386</v>
      </c>
      <c r="KM61" s="25">
        <v>1.3845042999584301</v>
      </c>
      <c r="KN61" s="25">
        <v>0.87217698490768802</v>
      </c>
      <c r="KO61" s="25">
        <v>0.82256160196000105</v>
      </c>
      <c r="KP61" s="25">
        <v>2.4656747440400002</v>
      </c>
      <c r="KQ61" s="25">
        <v>2.1339436513600001</v>
      </c>
      <c r="KR61" s="25">
        <v>0.69512859362000001</v>
      </c>
      <c r="KS61" s="25">
        <v>0.71554523448999996</v>
      </c>
      <c r="KT61" s="25">
        <v>4.14248989813</v>
      </c>
      <c r="KU61" s="25">
        <v>4.8928272453200004</v>
      </c>
      <c r="KV61" s="25">
        <v>5.0495430039600002</v>
      </c>
      <c r="KW61" s="25">
        <v>2.62321839171</v>
      </c>
      <c r="KX61" s="25">
        <v>1.3366000360000001</v>
      </c>
      <c r="KY61" s="25">
        <v>5.3331981580600001</v>
      </c>
      <c r="KZ61" s="25">
        <v>4.2379438354500003</v>
      </c>
      <c r="LA61" s="25">
        <v>4.8595682034100003</v>
      </c>
      <c r="LB61" s="25">
        <v>3.9268090611500002</v>
      </c>
      <c r="LC61" s="25">
        <v>2.7761402361499998</v>
      </c>
      <c r="LD61" s="25">
        <v>2.0786307868699998</v>
      </c>
      <c r="LE61" s="25">
        <v>1.38112133759</v>
      </c>
      <c r="LF61" s="25">
        <v>5.4769969167700001</v>
      </c>
      <c r="LG61" s="25">
        <v>6.8089240510000097</v>
      </c>
      <c r="LH61" s="25">
        <v>4.8678818821399998</v>
      </c>
      <c r="LI61" s="25">
        <v>7.2236820858600002</v>
      </c>
      <c r="LJ61" s="25">
        <v>2.9642235276400002</v>
      </c>
      <c r="LK61" s="25">
        <v>1.50336298918</v>
      </c>
      <c r="LL61" s="25">
        <v>1.93714022995</v>
      </c>
      <c r="LM61" s="25">
        <v>9.3777370671100009</v>
      </c>
      <c r="LN61" s="25">
        <v>5.01575147357</v>
      </c>
      <c r="LO61" s="25">
        <v>2.22768515412</v>
      </c>
      <c r="LP61" s="25">
        <v>2.1036847299999999</v>
      </c>
      <c r="LQ61" s="25">
        <v>1.4774339382599999</v>
      </c>
      <c r="LR61" s="25">
        <v>1.11766423302</v>
      </c>
      <c r="LS61" s="25">
        <v>1.8991167502699999</v>
      </c>
      <c r="LT61" s="25">
        <v>1.59876150895</v>
      </c>
      <c r="LU61" s="25">
        <v>2.5175882829799998</v>
      </c>
      <c r="LV61" s="25">
        <v>2.0455481733199998</v>
      </c>
      <c r="LW61" s="25">
        <v>1.9118594662899999</v>
      </c>
      <c r="LX61" s="25">
        <v>2.3362072510999998</v>
      </c>
      <c r="LY61" s="25">
        <v>1.12414879803</v>
      </c>
      <c r="LZ61" s="25">
        <v>6.3631938693399999</v>
      </c>
      <c r="MA61" s="25">
        <v>4.7749530822099997</v>
      </c>
      <c r="MB61" s="25">
        <v>1.75680846801</v>
      </c>
      <c r="MC61" s="25">
        <v>0.89998371396999999</v>
      </c>
      <c r="MD61" s="25">
        <v>1.2052012884000001</v>
      </c>
      <c r="ME61" s="25">
        <v>2.6618972404600001</v>
      </c>
      <c r="MF61" s="25">
        <v>4.5649651685899997</v>
      </c>
      <c r="MG61" s="25">
        <v>2.8745150650000002</v>
      </c>
      <c r="MH61" s="25">
        <v>1.2671238252200001</v>
      </c>
      <c r="MI61" s="25">
        <v>1.65568887217</v>
      </c>
      <c r="MJ61" s="25">
        <v>3.8648851749266702E-2</v>
      </c>
      <c r="MK61" s="25">
        <v>1.97430769942618E-2</v>
      </c>
      <c r="ML61" s="25">
        <v>5.7136026697117599E-2</v>
      </c>
      <c r="MM61" s="25">
        <v>1.6712335787735</v>
      </c>
      <c r="MN61" s="25">
        <v>0.79056381060449998</v>
      </c>
      <c r="MO61" s="25">
        <v>0.53999022838199995</v>
      </c>
      <c r="MP61" s="25">
        <v>0.90390096630000005</v>
      </c>
      <c r="MQ61" s="25">
        <v>1.9964229303450001</v>
      </c>
      <c r="MR61" s="25">
        <v>3.4237238764425002</v>
      </c>
      <c r="MS61" s="25">
        <v>2.0085376865</v>
      </c>
      <c r="MT61" s="25">
        <v>2.1555445628199998</v>
      </c>
      <c r="MU61" s="25">
        <v>1.9252999695499999</v>
      </c>
      <c r="MV61" s="25">
        <v>2.3189061319299999</v>
      </c>
      <c r="MW61" s="25">
        <v>1.9484451406300001</v>
      </c>
      <c r="MX61" s="25">
        <v>6.4686051529836703</v>
      </c>
      <c r="MY61" s="25">
        <v>5.67160034927893</v>
      </c>
      <c r="MZ61" s="25">
        <v>3.1490491022171998</v>
      </c>
      <c r="NA61" s="25">
        <v>5.0232480208399304</v>
      </c>
      <c r="NB61" s="25">
        <v>3.2370521305071098</v>
      </c>
      <c r="NC61" s="25">
        <v>2.8280766544365998</v>
      </c>
      <c r="ND61" s="25">
        <v>2.5061736402881101</v>
      </c>
      <c r="NE61" s="25">
        <v>2.85710080841061</v>
      </c>
      <c r="NF61" s="25">
        <v>2.73045036771178</v>
      </c>
      <c r="NG61" s="25">
        <v>2.6979082721368299</v>
      </c>
      <c r="NH61" s="25">
        <v>2.76181981608641</v>
      </c>
      <c r="NI61" s="25">
        <v>2.7300594853116702</v>
      </c>
      <c r="NJ61" s="25">
        <v>2.7299291911783001</v>
      </c>
      <c r="NK61" s="25">
        <v>2.7406028308587902</v>
      </c>
      <c r="NL61" s="25">
        <v>2.7335305024495899</v>
      </c>
      <c r="NM61" s="25">
        <v>2.7346875081622302</v>
      </c>
      <c r="NN61" s="25">
        <v>2.7362736138235402</v>
      </c>
      <c r="NO61" s="25">
        <v>2.7348305414784502</v>
      </c>
      <c r="NP61" s="25">
        <v>2.7352638878214099</v>
      </c>
      <c r="NQ61" s="25">
        <v>4.3435689999999996</v>
      </c>
      <c r="NR61" s="25">
        <v>2.3687149999999999</v>
      </c>
      <c r="NS61" s="25">
        <v>1.4744900000000001</v>
      </c>
      <c r="NT61" s="25">
        <v>0.77894799999999997</v>
      </c>
      <c r="NU61" s="25">
        <v>1.1736219999999999</v>
      </c>
      <c r="NV61" s="25">
        <v>2.2539690000000001</v>
      </c>
      <c r="NW61" s="25">
        <v>1.4004080000000001</v>
      </c>
      <c r="NX61" s="25">
        <v>1.5258499999999999</v>
      </c>
      <c r="NY61" s="25">
        <v>1.203311</v>
      </c>
      <c r="NZ61" s="25">
        <v>1.499298</v>
      </c>
      <c r="OA61" s="25">
        <v>5.2272949999999998</v>
      </c>
      <c r="OB61" s="25">
        <v>6.1079879999999998</v>
      </c>
      <c r="OC61" s="25">
        <v>1.5855224999999999</v>
      </c>
      <c r="OD61" s="25">
        <v>1.5958778</v>
      </c>
      <c r="OE61" s="25">
        <v>1.3379698</v>
      </c>
      <c r="OF61" s="25">
        <v>1.5064567</v>
      </c>
      <c r="OG61" s="25">
        <v>1.48010143333333</v>
      </c>
      <c r="OH61" s="25">
        <v>1.4415093111111099</v>
      </c>
      <c r="OI61" s="25">
        <v>1.47602248148148</v>
      </c>
      <c r="OJ61" s="25">
        <v>2.3153483000000001</v>
      </c>
      <c r="OK61" s="25">
        <v>2.4888819999999998</v>
      </c>
      <c r="OL61" s="25">
        <v>5.9112119999999999</v>
      </c>
      <c r="OM61" s="25">
        <v>6.5803823000000001</v>
      </c>
      <c r="ON61" s="25">
        <v>7.2663758999999999</v>
      </c>
      <c r="OO61" s="25">
        <v>3.2008179999999999</v>
      </c>
      <c r="OP61" s="25">
        <v>3.081</v>
      </c>
      <c r="OQ61" s="25">
        <v>3.6330285</v>
      </c>
      <c r="OR61" s="25">
        <v>3.464</v>
      </c>
      <c r="OS61" s="25">
        <v>2.0914618000000003</v>
      </c>
      <c r="OT61" s="25">
        <v>4.8820335999999998</v>
      </c>
      <c r="OU61" s="25">
        <v>3.6914989999999999</v>
      </c>
      <c r="OV61" s="25">
        <v>3.4536305</v>
      </c>
      <c r="OW61" s="25">
        <v>3.2191143527650832</v>
      </c>
      <c r="OX61" s="25">
        <v>3.3754916354017257</v>
      </c>
      <c r="OY61" s="25">
        <v>7.3228773587861058</v>
      </c>
      <c r="OZ61" s="25">
        <v>8.146627037854909</v>
      </c>
      <c r="PA61" s="25">
        <v>3.2150392000000001</v>
      </c>
      <c r="PB61" s="25">
        <v>3.4239999999999999</v>
      </c>
      <c r="PC61" s="25">
        <v>3.244609663458824</v>
      </c>
      <c r="PD61" s="25">
        <v>2.3292656476452351</v>
      </c>
      <c r="PE61" s="25">
        <v>4.8450344902133944</v>
      </c>
      <c r="PF61" s="25">
        <v>5.0270000000000001</v>
      </c>
      <c r="PG61" s="25">
        <v>4.2080000000000002</v>
      </c>
      <c r="PH61" s="25">
        <v>5.2069999999999999</v>
      </c>
    </row>
    <row r="62" spans="1:424" x14ac:dyDescent="0.3">
      <c r="A62" s="11" t="s">
        <v>36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0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5">
        <v>0</v>
      </c>
      <c r="CR62" s="25">
        <v>0</v>
      </c>
      <c r="CS62" s="25">
        <v>0</v>
      </c>
      <c r="CT62" s="25">
        <v>0</v>
      </c>
      <c r="CU62" s="25">
        <v>0</v>
      </c>
      <c r="CV62" s="25">
        <v>0</v>
      </c>
      <c r="CW62" s="25">
        <v>0</v>
      </c>
      <c r="CX62" s="25">
        <v>0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5">
        <v>0</v>
      </c>
      <c r="DH62" s="25">
        <v>0</v>
      </c>
      <c r="DI62" s="25">
        <v>0</v>
      </c>
      <c r="DJ62" s="25">
        <v>0</v>
      </c>
      <c r="DK62" s="25">
        <v>0</v>
      </c>
      <c r="DL62" s="25">
        <v>0</v>
      </c>
      <c r="DM62" s="25">
        <v>0</v>
      </c>
      <c r="DN62" s="25">
        <v>0</v>
      </c>
      <c r="DO62" s="25">
        <v>0</v>
      </c>
      <c r="DP62" s="25">
        <v>0</v>
      </c>
      <c r="DQ62" s="25">
        <v>0</v>
      </c>
      <c r="DR62" s="25">
        <v>0</v>
      </c>
      <c r="DS62" s="25">
        <v>0</v>
      </c>
      <c r="DT62" s="25">
        <v>0</v>
      </c>
      <c r="DU62" s="25">
        <v>0</v>
      </c>
      <c r="DV62" s="25">
        <v>0</v>
      </c>
      <c r="DW62" s="25">
        <v>0</v>
      </c>
      <c r="DX62" s="25">
        <v>0</v>
      </c>
      <c r="DY62" s="25">
        <v>0</v>
      </c>
      <c r="DZ62" s="25">
        <v>0</v>
      </c>
      <c r="EA62" s="25">
        <v>0</v>
      </c>
      <c r="EB62" s="25">
        <v>0</v>
      </c>
      <c r="EC62" s="25">
        <v>0</v>
      </c>
      <c r="ED62" s="25">
        <v>0</v>
      </c>
      <c r="EE62" s="25">
        <v>0</v>
      </c>
      <c r="EF62" s="25">
        <v>0</v>
      </c>
      <c r="EG62" s="25">
        <v>0</v>
      </c>
      <c r="EH62" s="25">
        <v>0</v>
      </c>
      <c r="EI62" s="25">
        <v>0</v>
      </c>
      <c r="EJ62" s="25">
        <v>0</v>
      </c>
      <c r="EK62" s="25">
        <v>2.695927997977019E-3</v>
      </c>
      <c r="EL62" s="25">
        <v>2.9897841497565124E-3</v>
      </c>
      <c r="EM62" s="25">
        <v>3.3156706220799723E-3</v>
      </c>
      <c r="EN62" s="25">
        <v>3.6770787198866896E-3</v>
      </c>
      <c r="EO62" s="25">
        <v>4.0778803003543385E-3</v>
      </c>
      <c r="EP62" s="25">
        <v>4.5223692530929616E-3</v>
      </c>
      <c r="EQ62" s="25">
        <v>5.5619760193632243E-3</v>
      </c>
      <c r="ER62" s="25">
        <v>6.1682314054738157E-3</v>
      </c>
      <c r="ES62" s="25">
        <v>6.8405686286704612E-3</v>
      </c>
      <c r="ET62" s="25">
        <v>7.5861906091955417E-3</v>
      </c>
      <c r="EU62" s="25">
        <v>8.4130853855978547E-3</v>
      </c>
      <c r="EV62" s="25">
        <v>9.3301116926280212E-3</v>
      </c>
      <c r="EW62" s="25">
        <v>1.0347093867124475E-2</v>
      </c>
      <c r="EX62" s="25">
        <v>1.1474927098641041E-2</v>
      </c>
      <c r="EY62" s="25">
        <v>1.2725694152392913E-2</v>
      </c>
      <c r="EZ62" s="25">
        <v>1.411279481500374E-2</v>
      </c>
      <c r="FA62" s="25">
        <v>1.5651089449839145E-2</v>
      </c>
      <c r="FB62" s="25">
        <v>1.7357058199871614E-2</v>
      </c>
      <c r="FC62" s="25">
        <v>1.9248977543657619E-2</v>
      </c>
      <c r="FD62" s="25">
        <v>2.1347116095916299E-2</v>
      </c>
      <c r="FE62" s="25">
        <v>2.3673951750371177E-2</v>
      </c>
      <c r="FF62" s="25">
        <v>2.6254412491161637E-2</v>
      </c>
      <c r="FG62" s="25">
        <v>2.9116143452698254E-2</v>
      </c>
      <c r="FH62" s="25">
        <v>3.2289803089042363E-2</v>
      </c>
      <c r="FI62" s="25">
        <v>2.8458790000000001E-2</v>
      </c>
      <c r="FJ62" s="25">
        <v>2.9806529999999998E-2</v>
      </c>
      <c r="FK62" s="25">
        <v>5.6615470000000001E-2</v>
      </c>
      <c r="FL62" s="25">
        <v>0.19355355999999999</v>
      </c>
      <c r="FM62" s="25">
        <v>0.33049306000000001</v>
      </c>
      <c r="FN62" s="25">
        <v>1.48524E-2</v>
      </c>
      <c r="FO62" s="25">
        <v>1.542108E-2</v>
      </c>
      <c r="FP62" s="25">
        <v>1.8081509999999999E-2</v>
      </c>
      <c r="FQ62" s="25">
        <v>2.0741229999999999E-2</v>
      </c>
      <c r="FR62" s="25">
        <v>1.55833E-2</v>
      </c>
      <c r="FS62" s="25">
        <v>2.2238839999999999E-2</v>
      </c>
      <c r="FT62" s="25">
        <v>3.3009120000000003E-2</v>
      </c>
      <c r="FU62" s="25">
        <v>1.6868250000000001E-2</v>
      </c>
      <c r="FV62" s="25">
        <v>2.2505479999999998E-2</v>
      </c>
      <c r="FW62" s="25">
        <v>2.814272E-2</v>
      </c>
      <c r="FX62" s="25">
        <v>9.5152710000000001E-2</v>
      </c>
      <c r="FY62" s="25">
        <v>0.16216145999999998</v>
      </c>
      <c r="FZ62" s="25">
        <v>7.2658960000000009E-2</v>
      </c>
      <c r="GA62" s="25">
        <v>8.2313289999999997E-2</v>
      </c>
      <c r="GB62" s="25">
        <v>6.6486759999999992E-2</v>
      </c>
      <c r="GC62" s="25">
        <v>5.0659059999999999E-2</v>
      </c>
      <c r="GD62" s="25">
        <v>3.7624499999999998E-2</v>
      </c>
      <c r="GE62" s="25">
        <v>2.4588970000000002E-2</v>
      </c>
      <c r="GF62" s="25">
        <v>3.4432690000000002E-2</v>
      </c>
      <c r="GG62" s="25">
        <v>1.1122694800000001E-2</v>
      </c>
      <c r="GH62" s="25">
        <v>2.0773818240000002E-2</v>
      </c>
      <c r="GI62" s="25">
        <v>1.8354537320000003E-2</v>
      </c>
      <c r="GJ62" s="25">
        <v>1.1162231080000001E-2</v>
      </c>
      <c r="GK62" s="25">
        <v>1.264258828E-2</v>
      </c>
      <c r="GL62" s="25">
        <v>4.3562955520000002E-2</v>
      </c>
      <c r="GM62" s="25">
        <v>1.1403029460760002E-2</v>
      </c>
      <c r="GN62" s="25">
        <v>2.9969484051079999E-2</v>
      </c>
      <c r="GO62" s="25">
        <v>2.8529601941119996E-2</v>
      </c>
      <c r="GP62" s="25">
        <v>3.8237965404799998E-2</v>
      </c>
      <c r="GQ62" s="25">
        <v>0.12755378510699997</v>
      </c>
      <c r="GR62" s="25">
        <v>0.12195518866859996</v>
      </c>
      <c r="GS62" s="25">
        <v>4.1923646035039987E-2</v>
      </c>
      <c r="GT62" s="25">
        <v>5.8562233206540013E-2</v>
      </c>
      <c r="GU62" s="25">
        <v>7.6451150882960034E-2</v>
      </c>
      <c r="GV62" s="25">
        <v>0.1297743867368199</v>
      </c>
      <c r="GW62" s="25">
        <v>0.24217565361318011</v>
      </c>
      <c r="GX62" s="25">
        <v>0.17541780042038005</v>
      </c>
      <c r="GY62" s="25">
        <v>0.16446439809729996</v>
      </c>
      <c r="GZ62" s="25">
        <v>0.51715368376448001</v>
      </c>
      <c r="HA62" s="25">
        <v>0.58859496526670041</v>
      </c>
      <c r="HB62" s="25">
        <v>0.42847909867546025</v>
      </c>
      <c r="HC62" s="25">
        <v>0.59264955126075991</v>
      </c>
      <c r="HD62" s="25">
        <v>0.37932878771899997</v>
      </c>
      <c r="HE62" s="25">
        <v>0.36864544230000001</v>
      </c>
      <c r="HF62" s="25">
        <v>0.76025815228000015</v>
      </c>
      <c r="HG62" s="25">
        <v>0.48368266249999992</v>
      </c>
      <c r="HH62" s="25">
        <v>0.77823671020000018</v>
      </c>
      <c r="HI62" s="25">
        <v>0.94677313656000006</v>
      </c>
      <c r="HJ62" s="25">
        <v>0.48519290430000001</v>
      </c>
      <c r="HK62" s="25">
        <v>0.52991827584000006</v>
      </c>
      <c r="HL62" s="25">
        <v>0.69011627154999999</v>
      </c>
      <c r="HM62" s="25">
        <v>0.64809473981999999</v>
      </c>
      <c r="HN62" s="25">
        <v>0.48019926741000002</v>
      </c>
      <c r="HO62" s="25">
        <v>0.51287965580000006</v>
      </c>
      <c r="HP62" s="25">
        <v>0.97555257921999994</v>
      </c>
      <c r="HQ62" s="25">
        <v>0.34918090000000002</v>
      </c>
      <c r="HR62" s="25">
        <v>0.55987092000000005</v>
      </c>
      <c r="HS62" s="25">
        <v>0.45017676000000001</v>
      </c>
      <c r="HT62" s="25">
        <v>0.34048259999999997</v>
      </c>
      <c r="HU62" s="25">
        <v>0.18993257999999999</v>
      </c>
      <c r="HV62" s="25">
        <v>0.17320168</v>
      </c>
      <c r="HW62" s="25">
        <v>0.14250638000000002</v>
      </c>
      <c r="HX62" s="25">
        <v>0.45838708</v>
      </c>
      <c r="HY62" s="25">
        <v>0.2231418</v>
      </c>
      <c r="HZ62" s="25">
        <v>0.18694470000000002</v>
      </c>
      <c r="IA62" s="25">
        <v>0.19883054999999999</v>
      </c>
      <c r="IB62" s="25">
        <v>0.15023096</v>
      </c>
      <c r="IC62" s="25">
        <v>0.33049130999999898</v>
      </c>
      <c r="ID62" s="25">
        <v>0.42435777000000002</v>
      </c>
      <c r="IE62" s="25">
        <v>0.53187165000000003</v>
      </c>
      <c r="IF62" s="25">
        <v>0.35254572000000001</v>
      </c>
      <c r="IG62" s="25">
        <v>0.13069073</v>
      </c>
      <c r="IH62" s="25">
        <v>0.132939</v>
      </c>
      <c r="II62" s="25">
        <v>0.15632183999999999</v>
      </c>
      <c r="IJ62" s="25">
        <v>0.40202660000000001</v>
      </c>
      <c r="IK62" s="25">
        <v>0.1654533</v>
      </c>
      <c r="IL62" s="25">
        <v>0.15760585999999999</v>
      </c>
      <c r="IM62" s="25">
        <v>0.14777850000000001</v>
      </c>
      <c r="IN62" s="25">
        <v>0.16491813999999999</v>
      </c>
      <c r="IO62" s="25">
        <v>0.32812601000000002</v>
      </c>
      <c r="IP62" s="25">
        <v>0.37352927999999902</v>
      </c>
      <c r="IQ62" s="25">
        <v>0.30040487999999999</v>
      </c>
      <c r="IR62" s="25">
        <v>0.34720636999999999</v>
      </c>
      <c r="IS62" s="25">
        <v>0.42179871000000002</v>
      </c>
      <c r="IT62" s="25">
        <v>0.20967089999999999</v>
      </c>
      <c r="IU62" s="25">
        <v>0.23386926999999999</v>
      </c>
      <c r="IV62" s="25">
        <v>0.20531516999999999</v>
      </c>
      <c r="IW62" s="25">
        <v>0.1478817</v>
      </c>
      <c r="IX62" s="25">
        <v>0.19316968000000001</v>
      </c>
      <c r="IY62" s="25">
        <v>0.26309273999999999</v>
      </c>
      <c r="IZ62" s="25">
        <v>0.60533457999999996</v>
      </c>
      <c r="JA62" s="25">
        <v>0.47199794</v>
      </c>
      <c r="JB62" s="25">
        <v>0.28554701999999998</v>
      </c>
      <c r="JC62" s="25">
        <v>0.32376156</v>
      </c>
      <c r="JD62" s="25">
        <v>0.36056339999999998</v>
      </c>
      <c r="JE62" s="25">
        <v>0.30767283000000001</v>
      </c>
      <c r="JF62" s="25">
        <v>0.15117630000000001</v>
      </c>
      <c r="JG62" s="25">
        <v>0.10478739658</v>
      </c>
      <c r="JH62" s="25">
        <v>5.8398493160000002E-2</v>
      </c>
      <c r="JI62" s="25">
        <v>2.8691730299999999E-2</v>
      </c>
      <c r="JJ62" s="25">
        <v>6.0372500000000003E-2</v>
      </c>
      <c r="JK62" s="25">
        <v>8.2240560300000001E-2</v>
      </c>
      <c r="JL62" s="25">
        <v>0.22660069999999999</v>
      </c>
      <c r="JM62" s="25">
        <v>0.1653802228</v>
      </c>
      <c r="JN62" s="25">
        <v>0.10415699616</v>
      </c>
      <c r="JO62" s="25">
        <v>0.19507161214999999</v>
      </c>
      <c r="JP62" s="25">
        <v>0.21462657360000001</v>
      </c>
      <c r="JQ62" s="25">
        <v>0.43955654384999998</v>
      </c>
      <c r="JR62" s="25">
        <v>0.30307023779999998</v>
      </c>
      <c r="JS62" s="25">
        <v>0.26869223546999998</v>
      </c>
      <c r="JT62" s="25">
        <v>0.33024862922999998</v>
      </c>
      <c r="JU62" s="25">
        <v>0.41829077850000002</v>
      </c>
      <c r="JV62" s="25">
        <v>0.67056882781000005</v>
      </c>
      <c r="JW62" s="25">
        <v>0.34957750859999998</v>
      </c>
      <c r="JX62" s="25">
        <v>0.31812694480999998</v>
      </c>
      <c r="JY62" s="25">
        <v>0.16538342742000001</v>
      </c>
      <c r="JZ62" s="25">
        <v>0.22946156968</v>
      </c>
      <c r="KA62" s="25">
        <v>0.21910863488000001</v>
      </c>
      <c r="KB62" s="25">
        <v>0.43526526329999998</v>
      </c>
      <c r="KC62" s="25">
        <v>0.43850741147</v>
      </c>
      <c r="KD62" s="25">
        <v>0.80058055797000005</v>
      </c>
      <c r="KE62" s="25">
        <v>0.19368619239000001</v>
      </c>
      <c r="KF62" s="25">
        <v>0.26471732132999998</v>
      </c>
      <c r="KG62" s="25">
        <v>0.20685095880000001</v>
      </c>
      <c r="KH62" s="25">
        <v>0.16057162224999999</v>
      </c>
      <c r="KI62" s="25">
        <v>5.3814025500000001E-2</v>
      </c>
      <c r="KJ62" s="25">
        <v>9.8675845489999997E-2</v>
      </c>
      <c r="KK62" s="25">
        <v>6.6103603299999994E-2</v>
      </c>
      <c r="KL62" s="25">
        <v>9.1305681329999999E-2</v>
      </c>
      <c r="KM62" s="25">
        <v>8.5880556866017005E-2</v>
      </c>
      <c r="KN62" s="25">
        <v>0.152742669601795</v>
      </c>
      <c r="KO62" s="25">
        <v>0.12601793787000001</v>
      </c>
      <c r="KP62" s="25">
        <v>8.3581011600000005E-2</v>
      </c>
      <c r="KQ62" s="25">
        <v>6.7630600040000002E-2</v>
      </c>
      <c r="KR62" s="25">
        <v>0.40078933683000001</v>
      </c>
      <c r="KS62" s="25">
        <v>0.4074779664</v>
      </c>
      <c r="KT62" s="25">
        <v>8.8178170099999995E-2</v>
      </c>
      <c r="KU62" s="25">
        <v>0.27824144670000001</v>
      </c>
      <c r="KV62" s="25">
        <v>0.15330764676</v>
      </c>
      <c r="KW62" s="25">
        <v>0.19879099866</v>
      </c>
      <c r="KX62" s="25">
        <v>0.41013159319999998</v>
      </c>
      <c r="KY62" s="25">
        <v>0.25512312535999998</v>
      </c>
      <c r="KZ62" s="25">
        <v>0.64793447280000005</v>
      </c>
      <c r="LA62" s="25">
        <v>4.040303369E-2</v>
      </c>
      <c r="LB62" s="25">
        <v>2.83911648E-2</v>
      </c>
      <c r="LC62" s="25">
        <v>1.14530399E-2</v>
      </c>
      <c r="LD62" s="25">
        <v>7.2407829999999998E-3</v>
      </c>
      <c r="LE62" s="25">
        <v>3.0285261000000002E-3</v>
      </c>
      <c r="LF62" s="25">
        <v>1.83090774E-3</v>
      </c>
      <c r="LG62" s="25">
        <v>3.3400638000000002E-3</v>
      </c>
      <c r="LH62" s="25">
        <v>8.9397589200000006E-3</v>
      </c>
      <c r="LI62" s="25">
        <v>5.368769893E-2</v>
      </c>
      <c r="LJ62" s="25">
        <v>7.2478326519999997E-2</v>
      </c>
      <c r="LK62" s="25">
        <v>0.115188086</v>
      </c>
      <c r="LL62" s="25">
        <v>0.18713938984</v>
      </c>
      <c r="LM62" s="25">
        <v>1.878577494E-2</v>
      </c>
      <c r="LN62" s="25">
        <v>0.11278639342000001</v>
      </c>
      <c r="LO62" s="25">
        <v>0.31142887793000001</v>
      </c>
      <c r="LP62" s="25">
        <v>0.92234945000000002</v>
      </c>
      <c r="LQ62" s="25">
        <v>0.56763122914999997</v>
      </c>
      <c r="LR62" s="25">
        <v>1.418967547E-2</v>
      </c>
      <c r="LS62" s="25">
        <v>0.17249364524999999</v>
      </c>
      <c r="LT62" s="25">
        <v>0.1420066321</v>
      </c>
      <c r="LU62" s="25">
        <v>7.6005032570000006E-2</v>
      </c>
      <c r="LV62" s="25">
        <v>9.3397520479999996E-2</v>
      </c>
      <c r="LW62" s="25">
        <v>9.1400108620000003E-2</v>
      </c>
      <c r="LX62" s="25">
        <v>0.10071456634000001</v>
      </c>
      <c r="LY62" s="25">
        <v>0.14356420042000001</v>
      </c>
      <c r="LZ62" s="25">
        <v>0.16601423672999999</v>
      </c>
      <c r="MA62" s="25">
        <v>0.18253969011999999</v>
      </c>
      <c r="MB62" s="25">
        <v>0.23664127431000001</v>
      </c>
      <c r="MC62" s="25">
        <v>0.16631788792999999</v>
      </c>
      <c r="MD62" s="25">
        <v>6.7680048160000006E-2</v>
      </c>
      <c r="ME62" s="25">
        <v>0.1350970011</v>
      </c>
      <c r="MF62" s="25">
        <v>0.22423666014999999</v>
      </c>
      <c r="MG62" s="25">
        <v>6.8851176390000005E-2</v>
      </c>
      <c r="MH62" s="25">
        <v>0.30848788309000003</v>
      </c>
      <c r="MI62" s="25">
        <v>7.6663658879999999E-2</v>
      </c>
      <c r="MJ62" s="25">
        <v>3.02668478906667E-3</v>
      </c>
      <c r="MK62" s="25">
        <v>2.5878548450604401E-3</v>
      </c>
      <c r="ML62" s="25">
        <v>2.7426066171375701E-3</v>
      </c>
      <c r="MM62" s="25">
        <v>6.3888891542000004E-2</v>
      </c>
      <c r="MN62" s="25">
        <v>0.10648857343949999</v>
      </c>
      <c r="MO62" s="25">
        <v>9.9790732758000003E-2</v>
      </c>
      <c r="MP62" s="25">
        <v>5.0760036119999997E-2</v>
      </c>
      <c r="MQ62" s="25">
        <v>0.101322750825</v>
      </c>
      <c r="MR62" s="25">
        <v>0.16817749511249999</v>
      </c>
      <c r="MS62" s="25">
        <v>1.2694666396500001</v>
      </c>
      <c r="MT62" s="25">
        <v>1.31599891818</v>
      </c>
      <c r="MU62" s="25">
        <v>1.0897863256</v>
      </c>
      <c r="MV62" s="25">
        <v>1.4157341087999999</v>
      </c>
      <c r="MW62" s="25">
        <v>1.1167634766800001</v>
      </c>
      <c r="MX62" s="25">
        <v>0.50574991820383097</v>
      </c>
      <c r="MY62" s="25">
        <v>1.10377976332164</v>
      </c>
      <c r="MZ62" s="25">
        <v>1.0659994694019099</v>
      </c>
      <c r="NA62" s="25">
        <v>0.97760053136831504</v>
      </c>
      <c r="NB62" s="25">
        <v>1.0957897930037499</v>
      </c>
      <c r="NC62" s="25">
        <v>1.32404877367306</v>
      </c>
      <c r="ND62" s="25">
        <v>1.08588706280661</v>
      </c>
      <c r="NE62" s="25">
        <v>1.1685752098278099</v>
      </c>
      <c r="NF62" s="25">
        <v>1.1928370154358201</v>
      </c>
      <c r="NG62" s="25">
        <v>1.1490997626900801</v>
      </c>
      <c r="NH62" s="25">
        <v>1.17017066265124</v>
      </c>
      <c r="NI62" s="25">
        <v>1.17070248025905</v>
      </c>
      <c r="NJ62" s="25">
        <v>1.16332430186679</v>
      </c>
      <c r="NK62" s="25">
        <v>1.1680658149256899</v>
      </c>
      <c r="NL62" s="25">
        <v>1.1673641990171699</v>
      </c>
      <c r="NM62" s="25">
        <v>1.1662514386032199</v>
      </c>
      <c r="NN62" s="25">
        <v>1.16722715084869</v>
      </c>
      <c r="NO62" s="25">
        <v>1.16694759615636</v>
      </c>
      <c r="NP62" s="25">
        <v>1.16680872853609</v>
      </c>
      <c r="NQ62" s="25">
        <v>0.16303699999999999</v>
      </c>
      <c r="NR62" s="25">
        <v>0.13728499999999999</v>
      </c>
      <c r="NS62" s="25">
        <v>0.239176</v>
      </c>
      <c r="NT62" s="25">
        <v>0.179954</v>
      </c>
      <c r="NU62" s="25">
        <v>0.42882700000000001</v>
      </c>
      <c r="NV62" s="25">
        <v>0.13525100000000001</v>
      </c>
      <c r="NW62" s="25">
        <v>0.110286</v>
      </c>
      <c r="NX62" s="25">
        <v>6.9272E-2</v>
      </c>
      <c r="NY62" s="25">
        <v>0.266376</v>
      </c>
      <c r="NZ62" s="25">
        <v>0.100595</v>
      </c>
      <c r="OA62" s="25">
        <v>8.7470999999999993E-2</v>
      </c>
      <c r="OB62" s="25">
        <v>4.4016E-2</v>
      </c>
      <c r="OC62" s="25">
        <v>1.7054300000000001E-2</v>
      </c>
      <c r="OD62" s="25">
        <v>3.4773900000000003E-2</v>
      </c>
      <c r="OE62" s="25">
        <v>0.3085541</v>
      </c>
      <c r="OF62" s="25">
        <v>0.12012743333333301</v>
      </c>
      <c r="OG62" s="25">
        <v>0.154485144444444</v>
      </c>
      <c r="OH62" s="25">
        <v>0.19438889259259301</v>
      </c>
      <c r="OI62" s="25">
        <v>0.15633382345679001</v>
      </c>
      <c r="OJ62" s="25">
        <v>0.57846949999999997</v>
      </c>
      <c r="OK62" s="25">
        <v>0.63913279999999995</v>
      </c>
      <c r="OL62" s="25">
        <v>0.50097990000000003</v>
      </c>
      <c r="OM62" s="25">
        <v>0.44158269999999999</v>
      </c>
      <c r="ON62" s="25">
        <v>0.38967390000000002</v>
      </c>
      <c r="OO62" s="25">
        <v>0.93261330000000009</v>
      </c>
      <c r="OP62" s="25">
        <v>0.54400000000000004</v>
      </c>
      <c r="OQ62" s="25">
        <v>0.64556009999999997</v>
      </c>
      <c r="OR62" s="25">
        <v>0.93</v>
      </c>
      <c r="OS62" s="25">
        <v>0.89827669999999993</v>
      </c>
      <c r="OT62" s="25">
        <v>0.82445559999999996</v>
      </c>
      <c r="OU62" s="25">
        <v>0.91314099999999998</v>
      </c>
      <c r="OV62" s="25">
        <v>1.202628</v>
      </c>
      <c r="OW62" s="25">
        <v>0.97096603063321119</v>
      </c>
      <c r="OX62" s="25">
        <v>1.2605096200799941</v>
      </c>
      <c r="OY62" s="25">
        <v>1.0016999369904995</v>
      </c>
      <c r="OZ62" s="25">
        <v>1.1511467764651775</v>
      </c>
      <c r="PA62" s="25">
        <v>1.4383788</v>
      </c>
      <c r="PB62" s="25">
        <v>1.2549999999999999</v>
      </c>
      <c r="PC62" s="25">
        <v>1.7679989730887413</v>
      </c>
      <c r="PD62" s="25">
        <v>1.1570999514317513</v>
      </c>
      <c r="PE62" s="25">
        <v>1.1385989705522059</v>
      </c>
      <c r="PF62" s="25">
        <v>1.4079999999999999</v>
      </c>
      <c r="PG62" s="25">
        <v>0.625</v>
      </c>
      <c r="PH62" s="25">
        <v>1.1659999999999999</v>
      </c>
    </row>
    <row r="63" spans="1:424" x14ac:dyDescent="0.3">
      <c r="A63" s="11" t="s">
        <v>46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5">
        <v>0</v>
      </c>
      <c r="CB63" s="25">
        <v>0</v>
      </c>
      <c r="CC63" s="25">
        <v>0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5">
        <v>0</v>
      </c>
      <c r="CR63" s="25">
        <v>0</v>
      </c>
      <c r="CS63" s="25">
        <v>0</v>
      </c>
      <c r="CT63" s="25">
        <v>0</v>
      </c>
      <c r="CU63" s="25">
        <v>0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5">
        <v>0</v>
      </c>
      <c r="DH63" s="25">
        <v>0</v>
      </c>
      <c r="DI63" s="25">
        <v>0</v>
      </c>
      <c r="DJ63" s="25">
        <v>0</v>
      </c>
      <c r="DK63" s="25">
        <v>0</v>
      </c>
      <c r="DL63" s="25">
        <v>0</v>
      </c>
      <c r="DM63" s="25">
        <v>0</v>
      </c>
      <c r="DN63" s="25">
        <v>0</v>
      </c>
      <c r="DO63" s="25">
        <v>0</v>
      </c>
      <c r="DP63" s="25">
        <v>0</v>
      </c>
      <c r="DQ63" s="25">
        <v>0</v>
      </c>
      <c r="DR63" s="25">
        <v>0</v>
      </c>
      <c r="DS63" s="25">
        <v>0</v>
      </c>
      <c r="DT63" s="25">
        <v>0</v>
      </c>
      <c r="DU63" s="25">
        <v>0</v>
      </c>
      <c r="DV63" s="25">
        <v>0</v>
      </c>
      <c r="DW63" s="25">
        <v>0</v>
      </c>
      <c r="DX63" s="25">
        <v>0</v>
      </c>
      <c r="DY63" s="25">
        <v>0</v>
      </c>
      <c r="DZ63" s="25">
        <v>0</v>
      </c>
      <c r="EA63" s="25">
        <v>0</v>
      </c>
      <c r="EB63" s="25">
        <v>0</v>
      </c>
      <c r="EC63" s="25">
        <v>0</v>
      </c>
      <c r="ED63" s="25">
        <v>0</v>
      </c>
      <c r="EE63" s="25">
        <v>0</v>
      </c>
      <c r="EF63" s="25">
        <v>0</v>
      </c>
      <c r="EG63" s="25">
        <v>0</v>
      </c>
      <c r="EH63" s="25">
        <v>0</v>
      </c>
      <c r="EI63" s="25">
        <v>0</v>
      </c>
      <c r="EJ63" s="25">
        <v>0</v>
      </c>
      <c r="EK63" s="25">
        <v>2.2505792419550953E-2</v>
      </c>
      <c r="EL63" s="25">
        <v>2.4958923793281997E-2</v>
      </c>
      <c r="EM63" s="25">
        <v>2.7679446486749731E-2</v>
      </c>
      <c r="EN63" s="25">
        <v>3.0696506153805449E-2</v>
      </c>
      <c r="EO63" s="25">
        <v>3.4042425324570247E-2</v>
      </c>
      <c r="EP63" s="25">
        <v>3.77530496849484E-2</v>
      </c>
      <c r="EQ63" s="25">
        <v>4.6431758499574025E-2</v>
      </c>
      <c r="ER63" s="25">
        <v>5.149282017602759E-2</v>
      </c>
      <c r="ES63" s="25">
        <v>5.7105537575214596E-2</v>
      </c>
      <c r="ET63" s="25">
        <v>6.3330041170912982E-2</v>
      </c>
      <c r="EU63" s="25">
        <v>7.0233015658542494E-2</v>
      </c>
      <c r="EV63" s="25">
        <v>7.7888414365323622E-2</v>
      </c>
      <c r="EW63" s="25">
        <v>8.6378251531143896E-2</v>
      </c>
      <c r="EX63" s="25">
        <v>9.5793480948038565E-2</v>
      </c>
      <c r="EY63" s="25">
        <v>0.10623497037137476</v>
      </c>
      <c r="EZ63" s="25">
        <v>0.11781458214185461</v>
      </c>
      <c r="FA63" s="25">
        <v>0.13065637159531676</v>
      </c>
      <c r="FB63" s="25">
        <v>0.1448979160992063</v>
      </c>
      <c r="FC63" s="25">
        <v>0.16069178895401975</v>
      </c>
      <c r="FD63" s="25">
        <v>0.17820719395000792</v>
      </c>
      <c r="FE63" s="25">
        <v>0.19763177809055879</v>
      </c>
      <c r="FF63" s="25">
        <v>0.21917364190242969</v>
      </c>
      <c r="FG63" s="25">
        <v>0.24306356886979452</v>
      </c>
      <c r="FH63" s="25">
        <v>0.2695574978766021</v>
      </c>
      <c r="FI63" s="25">
        <v>0.48807419000000002</v>
      </c>
      <c r="FJ63" s="25">
        <v>0.51118709000000007</v>
      </c>
      <c r="FK63" s="25">
        <v>1.13036303</v>
      </c>
      <c r="FL63" s="25">
        <v>1.20062033</v>
      </c>
      <c r="FM63" s="25">
        <v>1.2708716200000001</v>
      </c>
      <c r="FN63" s="25">
        <v>0.13626945000000001</v>
      </c>
      <c r="FO63" s="25">
        <v>0.14148706</v>
      </c>
      <c r="FP63" s="25">
        <v>0.18510126000000002</v>
      </c>
      <c r="FQ63" s="25">
        <v>0.22871431</v>
      </c>
      <c r="FR63" s="25">
        <v>0.34586291999999996</v>
      </c>
      <c r="FS63" s="25">
        <v>0.15506237</v>
      </c>
      <c r="FT63" s="25">
        <v>0.27912096999999997</v>
      </c>
      <c r="FU63" s="25">
        <v>0.32064690000000001</v>
      </c>
      <c r="FV63" s="25">
        <v>0.42780369000000001</v>
      </c>
      <c r="FW63" s="25">
        <v>0.53496044999999992</v>
      </c>
      <c r="FX63" s="25">
        <v>0.59682795999999994</v>
      </c>
      <c r="FY63" s="25">
        <v>0.65869290000000003</v>
      </c>
      <c r="FZ63" s="25">
        <v>0.29915091999999999</v>
      </c>
      <c r="GA63" s="25">
        <v>0.33889944</v>
      </c>
      <c r="GB63" s="25">
        <v>0.35491507</v>
      </c>
      <c r="GC63" s="25">
        <v>0.37092746999999998</v>
      </c>
      <c r="GD63" s="25">
        <v>0.31032483</v>
      </c>
      <c r="GE63" s="25">
        <v>0.24971914000000001</v>
      </c>
      <c r="GF63" s="25">
        <v>0.34968996999999996</v>
      </c>
      <c r="GG63" s="25">
        <v>1.3366868001200005</v>
      </c>
      <c r="GH63" s="25">
        <v>0.55307973616000006</v>
      </c>
      <c r="GI63" s="25">
        <v>0.48868686944000006</v>
      </c>
      <c r="GJ63" s="25">
        <v>0.27767490603999995</v>
      </c>
      <c r="GK63" s="25">
        <v>0.31450090056000007</v>
      </c>
      <c r="GL63" s="25">
        <v>0.29631856408000001</v>
      </c>
      <c r="GM63" s="25">
        <v>0.31587710449316003</v>
      </c>
      <c r="GN63" s="25">
        <v>0.66610079225676022</v>
      </c>
      <c r="GO63" s="25">
        <v>0.54778716756455981</v>
      </c>
      <c r="GP63" s="25">
        <v>0.59955153664868011</v>
      </c>
      <c r="GQ63" s="25">
        <v>0.92794976402267904</v>
      </c>
      <c r="GR63" s="25">
        <v>0.84026849537539983</v>
      </c>
      <c r="GS63" s="25">
        <v>0.66274899604578064</v>
      </c>
      <c r="GT63" s="25">
        <v>0.59522930439364052</v>
      </c>
      <c r="GU63" s="25">
        <v>0.66090379839078039</v>
      </c>
      <c r="GV63" s="25">
        <v>0.66077515038920087</v>
      </c>
      <c r="GW63" s="25">
        <v>0.72244674993973979</v>
      </c>
      <c r="GX63" s="25">
        <v>1.3539253401609601</v>
      </c>
      <c r="GY63" s="25">
        <v>0.48261514439389974</v>
      </c>
      <c r="GZ63" s="25">
        <v>0.59361322086023993</v>
      </c>
      <c r="HA63" s="25">
        <v>0.41744749620083982</v>
      </c>
      <c r="HB63" s="25">
        <v>0.59916016466250088</v>
      </c>
      <c r="HC63" s="25">
        <v>0.54366519889919984</v>
      </c>
      <c r="HD63" s="25">
        <v>0.26097467313848011</v>
      </c>
      <c r="HE63" s="25">
        <v>0.56200449808999997</v>
      </c>
      <c r="HF63" s="25">
        <v>0.68167678152999989</v>
      </c>
      <c r="HG63" s="25">
        <v>0.88931456526000008</v>
      </c>
      <c r="HH63" s="25">
        <v>0.86319166871999997</v>
      </c>
      <c r="HI63" s="25">
        <v>0.6533830652899999</v>
      </c>
      <c r="HJ63" s="25">
        <v>0.52220304207000001</v>
      </c>
      <c r="HK63" s="25">
        <v>0.69566462923999994</v>
      </c>
      <c r="HL63" s="25">
        <v>0.54414897686999997</v>
      </c>
      <c r="HM63" s="25">
        <v>0.49302405413999995</v>
      </c>
      <c r="HN63" s="25">
        <v>0.59191563078999998</v>
      </c>
      <c r="HO63" s="25">
        <v>0.78603008685999998</v>
      </c>
      <c r="HP63" s="25">
        <v>0.95754719144999989</v>
      </c>
      <c r="HQ63" s="25">
        <v>0.60796896999999994</v>
      </c>
      <c r="HR63" s="25">
        <v>0.97450983999999996</v>
      </c>
      <c r="HS63" s="25">
        <v>1.5344096</v>
      </c>
      <c r="HT63" s="25">
        <v>2.0943088300000001</v>
      </c>
      <c r="HU63" s="25">
        <v>0.66168508999999998</v>
      </c>
      <c r="HV63" s="25">
        <v>0.56539407999999991</v>
      </c>
      <c r="HW63" s="25">
        <v>0.62477303000000006</v>
      </c>
      <c r="HX63" s="25">
        <v>0.90556161000000002</v>
      </c>
      <c r="HY63" s="25">
        <v>1.37274034</v>
      </c>
      <c r="HZ63" s="25">
        <v>1.10563766</v>
      </c>
      <c r="IA63" s="25">
        <v>0.93271507999999992</v>
      </c>
      <c r="IB63" s="25">
        <v>1.0119902000000001</v>
      </c>
      <c r="IC63" s="25">
        <v>0.90921503999999997</v>
      </c>
      <c r="ID63" s="25">
        <v>0.73381521000000105</v>
      </c>
      <c r="IE63" s="25">
        <v>0.57709910000000098</v>
      </c>
      <c r="IF63" s="25">
        <v>0.38887754000000002</v>
      </c>
      <c r="IG63" s="25">
        <v>0.59355186000000004</v>
      </c>
      <c r="IH63" s="25">
        <v>0.50056328000000005</v>
      </c>
      <c r="II63" s="25">
        <v>0.62674220999999997</v>
      </c>
      <c r="IJ63" s="25">
        <v>0.48798335999999998</v>
      </c>
      <c r="IK63" s="25">
        <v>0.50953092</v>
      </c>
      <c r="IL63" s="25">
        <v>0.68880876999999896</v>
      </c>
      <c r="IM63" s="25">
        <v>0.91569559</v>
      </c>
      <c r="IN63" s="25">
        <v>0.51528456</v>
      </c>
      <c r="IO63" s="25">
        <v>0.36154139000000002</v>
      </c>
      <c r="IP63" s="25">
        <v>0.59386887999999904</v>
      </c>
      <c r="IQ63" s="25">
        <v>0.90703090000000097</v>
      </c>
      <c r="IR63" s="25">
        <v>0.78867396000000001</v>
      </c>
      <c r="IS63" s="25">
        <v>0.73344388999999999</v>
      </c>
      <c r="IT63" s="25">
        <v>0.82898212000000004</v>
      </c>
      <c r="IU63" s="25">
        <v>0.57627746999999996</v>
      </c>
      <c r="IV63" s="25">
        <v>0.81479946000000003</v>
      </c>
      <c r="IW63" s="25">
        <v>0.72309738000000001</v>
      </c>
      <c r="IX63" s="25">
        <v>0.67276983999999995</v>
      </c>
      <c r="IY63" s="25">
        <v>0.60357874999999905</v>
      </c>
      <c r="IZ63" s="25">
        <v>0.91561504999999999</v>
      </c>
      <c r="JA63" s="25">
        <v>1.05647237</v>
      </c>
      <c r="JB63" s="25">
        <v>0.64265934999999996</v>
      </c>
      <c r="JC63" s="25">
        <v>0.74036462000000003</v>
      </c>
      <c r="JD63" s="25">
        <v>0.71360661000000003</v>
      </c>
      <c r="JE63" s="25">
        <v>0.59102133000000001</v>
      </c>
      <c r="JF63" s="25">
        <v>0.48511123</v>
      </c>
      <c r="JG63" s="25">
        <v>0.35227452794000003</v>
      </c>
      <c r="JH63" s="25">
        <v>0.21943782587999999</v>
      </c>
      <c r="JI63" s="25">
        <v>0.25283222828000002</v>
      </c>
      <c r="JJ63" s="25">
        <v>0.46570410000000001</v>
      </c>
      <c r="JK63" s="25">
        <v>0.25554402297000001</v>
      </c>
      <c r="JL63" s="25">
        <v>0.32075615000000002</v>
      </c>
      <c r="JM63" s="25">
        <v>0.31894111037</v>
      </c>
      <c r="JN63" s="25">
        <v>0.31675503352000001</v>
      </c>
      <c r="JO63" s="25">
        <v>0.33679979604999999</v>
      </c>
      <c r="JP63" s="25">
        <v>0.58930523275000002</v>
      </c>
      <c r="JQ63" s="25">
        <v>0.43711861108</v>
      </c>
      <c r="JR63" s="25">
        <v>0.49579798678999998</v>
      </c>
      <c r="JS63" s="25">
        <v>0.55656548440999998</v>
      </c>
      <c r="JT63" s="25">
        <v>0.49062461733000001</v>
      </c>
      <c r="JU63" s="25">
        <v>0.49091980187000001</v>
      </c>
      <c r="JV63" s="25">
        <v>0.43886759449000001</v>
      </c>
      <c r="JW63" s="25">
        <v>0.45327841427999999</v>
      </c>
      <c r="JX63" s="25">
        <v>0.58026629160999998</v>
      </c>
      <c r="JY63" s="25">
        <v>0.30401775128000003</v>
      </c>
      <c r="JZ63" s="25">
        <v>0.30675109379999999</v>
      </c>
      <c r="KA63" s="25">
        <v>0.43238501799000001</v>
      </c>
      <c r="KB63" s="25">
        <v>0.35866689708999999</v>
      </c>
      <c r="KC63" s="25">
        <v>0.46385288890999998</v>
      </c>
      <c r="KD63" s="25">
        <v>0.32001498665</v>
      </c>
      <c r="KE63" s="25">
        <v>0.21519654904999999</v>
      </c>
      <c r="KF63" s="25">
        <v>0.38336562721</v>
      </c>
      <c r="KG63" s="25">
        <v>0.32281389665999999</v>
      </c>
      <c r="KH63" s="25">
        <v>0.41754098640999998</v>
      </c>
      <c r="KI63" s="25">
        <v>0.31267470880999998</v>
      </c>
      <c r="KJ63" s="25">
        <v>0.30364670882</v>
      </c>
      <c r="KK63" s="25">
        <v>0.20068223676999999</v>
      </c>
      <c r="KL63" s="25">
        <v>0.17477032846000001</v>
      </c>
      <c r="KM63" s="25">
        <v>0.16782972124088899</v>
      </c>
      <c r="KN63" s="25">
        <v>0.163310351639947</v>
      </c>
      <c r="KO63" s="25">
        <v>0.14328235542000001</v>
      </c>
      <c r="KP63" s="25">
        <v>0.25982468159</v>
      </c>
      <c r="KQ63" s="25">
        <v>0.17976215163000001</v>
      </c>
      <c r="KR63" s="25">
        <v>0.41792750037999998</v>
      </c>
      <c r="KS63" s="25">
        <v>0.39546549283999999</v>
      </c>
      <c r="KT63" s="25">
        <v>0.53494035913000004</v>
      </c>
      <c r="KU63" s="25">
        <v>0.49684966475999998</v>
      </c>
      <c r="KV63" s="25">
        <v>0.55341594583999998</v>
      </c>
      <c r="KW63" s="25">
        <v>0.55741967325999997</v>
      </c>
      <c r="KX63" s="25">
        <v>0.57058830488000001</v>
      </c>
      <c r="KY63" s="25">
        <v>0.49309991033</v>
      </c>
      <c r="KZ63" s="25">
        <v>0.71778262945000004</v>
      </c>
      <c r="LA63" s="25">
        <v>0.47991278043000002</v>
      </c>
      <c r="LB63" s="25">
        <v>0.41352104223000002</v>
      </c>
      <c r="LC63" s="25">
        <v>0.42853513653999997</v>
      </c>
      <c r="LD63" s="25">
        <v>0.78598326697999998</v>
      </c>
      <c r="LE63" s="25">
        <v>1.1434313974200001</v>
      </c>
      <c r="LF63" s="25">
        <v>0.59380117597000004</v>
      </c>
      <c r="LG63" s="25">
        <v>0.86025099052999998</v>
      </c>
      <c r="LH63" s="25">
        <v>1.13995430727</v>
      </c>
      <c r="LI63" s="25">
        <v>1.2202140572</v>
      </c>
      <c r="LJ63" s="25">
        <v>1.3310107419199999</v>
      </c>
      <c r="LK63" s="25">
        <v>1.09877551713</v>
      </c>
      <c r="LL63" s="25">
        <v>1.20633520744</v>
      </c>
      <c r="LM63" s="25">
        <v>0.77810043624000003</v>
      </c>
      <c r="LN63" s="25">
        <v>0.53283376376000002</v>
      </c>
      <c r="LO63" s="25">
        <v>0.92855185071000002</v>
      </c>
      <c r="LP63" s="25">
        <v>0.62972503999999996</v>
      </c>
      <c r="LQ63" s="25">
        <v>0.58987125468000001</v>
      </c>
      <c r="LR63" s="25">
        <v>0.3659857346</v>
      </c>
      <c r="LS63" s="25">
        <v>0.39777141219000001</v>
      </c>
      <c r="LT63" s="25">
        <v>0.30600877300000001</v>
      </c>
      <c r="LU63" s="25">
        <v>0.24572353212</v>
      </c>
      <c r="LV63" s="25">
        <v>0.64040846096000004</v>
      </c>
      <c r="LW63" s="25">
        <v>0.39523864874999998</v>
      </c>
      <c r="LX63" s="25">
        <v>0.49445480079999998</v>
      </c>
      <c r="LY63" s="25">
        <v>0.25573934120000003</v>
      </c>
      <c r="LZ63" s="25">
        <v>0.26483908348000001</v>
      </c>
      <c r="MA63" s="25">
        <v>0.34005395006</v>
      </c>
      <c r="MB63" s="25">
        <v>0.34235865600999998</v>
      </c>
      <c r="MC63" s="25">
        <v>0.23768654072000001</v>
      </c>
      <c r="MD63" s="25">
        <v>0.73577178530999998</v>
      </c>
      <c r="ME63" s="25">
        <v>0.91018188136</v>
      </c>
      <c r="MF63" s="25">
        <v>0.95298292064000001</v>
      </c>
      <c r="MG63" s="25">
        <v>1.0610565350000001</v>
      </c>
      <c r="MH63" s="25">
        <v>0.97640932079999998</v>
      </c>
      <c r="MI63" s="25">
        <v>0.30625038216</v>
      </c>
      <c r="MJ63" s="25">
        <v>1.5624774919733299E-2</v>
      </c>
      <c r="MK63" s="25">
        <v>8.6552298525315596E-3</v>
      </c>
      <c r="ML63" s="25">
        <v>1.10176795644088E-2</v>
      </c>
      <c r="MM63" s="25">
        <v>0.119018882521</v>
      </c>
      <c r="MN63" s="25">
        <v>0.15406139520449999</v>
      </c>
      <c r="MO63" s="25">
        <v>0.14261192443199999</v>
      </c>
      <c r="MP63" s="25">
        <v>0.55182883898250001</v>
      </c>
      <c r="MQ63" s="25">
        <v>0.68263641101999994</v>
      </c>
      <c r="MR63" s="25">
        <v>0.71473719047999995</v>
      </c>
      <c r="MS63" s="25">
        <v>0.67619878602000005</v>
      </c>
      <c r="MT63" s="25">
        <v>0.37040298310000003</v>
      </c>
      <c r="MU63" s="25">
        <v>0.44106872147999998</v>
      </c>
      <c r="MV63" s="25">
        <v>0.39847459601000002</v>
      </c>
      <c r="MW63" s="25">
        <v>0.42245059579999999</v>
      </c>
      <c r="MX63" s="25">
        <v>0.60559528787898997</v>
      </c>
      <c r="MY63" s="25">
        <v>1.0798848001804899</v>
      </c>
      <c r="MZ63" s="25">
        <v>0.70233738338375096</v>
      </c>
      <c r="NA63" s="25">
        <v>0.95643713547313203</v>
      </c>
      <c r="NB63" s="25">
        <v>0.72196483677804502</v>
      </c>
      <c r="NC63" s="25">
        <v>0.70038369583117999</v>
      </c>
      <c r="ND63" s="25">
        <v>0.85740844589519505</v>
      </c>
      <c r="NE63" s="25">
        <v>0.75991899283480602</v>
      </c>
      <c r="NF63" s="25">
        <v>0.77257037818705998</v>
      </c>
      <c r="NG63" s="25">
        <v>0.79663260563902105</v>
      </c>
      <c r="NH63" s="25">
        <v>0.77637399222029602</v>
      </c>
      <c r="NI63" s="25">
        <v>0.78185899201545905</v>
      </c>
      <c r="NJ63" s="25">
        <v>0.78495519662492497</v>
      </c>
      <c r="NK63" s="25">
        <v>0.78106272695356005</v>
      </c>
      <c r="NL63" s="25">
        <v>0.78262563853131495</v>
      </c>
      <c r="NM63" s="25">
        <v>0.78288118736993295</v>
      </c>
      <c r="NN63" s="25">
        <v>0.78218985095160298</v>
      </c>
      <c r="NO63" s="25">
        <v>0.78256555895095004</v>
      </c>
      <c r="NP63" s="25">
        <v>0.78254553242416203</v>
      </c>
      <c r="NQ63" s="25">
        <v>0.54849700000000001</v>
      </c>
      <c r="NR63" s="25">
        <v>0.72431599999999996</v>
      </c>
      <c r="NS63" s="25">
        <v>0.41068900000000003</v>
      </c>
      <c r="NT63" s="25">
        <v>0.464592</v>
      </c>
      <c r="NU63" s="25">
        <v>0.48332199999999997</v>
      </c>
      <c r="NV63" s="25">
        <v>0.45235999999999998</v>
      </c>
      <c r="NW63" s="25">
        <v>0.26633699999999999</v>
      </c>
      <c r="NX63" s="25">
        <v>0.35004299999999999</v>
      </c>
      <c r="NY63" s="25">
        <v>0.65478400000000003</v>
      </c>
      <c r="NZ63" s="25">
        <v>0.612626</v>
      </c>
      <c r="OA63" s="25">
        <v>0.51768700000000001</v>
      </c>
      <c r="OB63" s="25">
        <v>0.50088999999999995</v>
      </c>
      <c r="OC63" s="25">
        <v>0.67053169999999995</v>
      </c>
      <c r="OD63" s="25">
        <v>0.33789360000000002</v>
      </c>
      <c r="OE63" s="25">
        <v>0.61314769999999996</v>
      </c>
      <c r="OF63" s="25">
        <v>0.54052433333333305</v>
      </c>
      <c r="OG63" s="25">
        <v>0.49718854444444399</v>
      </c>
      <c r="OH63" s="25">
        <v>0.55028685925925902</v>
      </c>
      <c r="OI63" s="25">
        <v>0.52933324567901197</v>
      </c>
      <c r="OJ63" s="25">
        <v>1.5305768</v>
      </c>
      <c r="OK63" s="25">
        <v>1.7228772999999999</v>
      </c>
      <c r="OL63" s="25">
        <v>1.5085001</v>
      </c>
      <c r="OM63" s="25">
        <v>1.4504535999999999</v>
      </c>
      <c r="ON63" s="25">
        <v>2.1055644</v>
      </c>
      <c r="OO63" s="25">
        <v>1.6289361</v>
      </c>
      <c r="OP63" s="25">
        <v>2.613</v>
      </c>
      <c r="OQ63" s="25">
        <v>2.1263888999999998</v>
      </c>
      <c r="OR63" s="25">
        <v>1.958</v>
      </c>
      <c r="OS63" s="25">
        <v>0.95649839999999997</v>
      </c>
      <c r="OT63" s="25">
        <v>1.1203893</v>
      </c>
      <c r="OU63" s="25">
        <v>0.8989414</v>
      </c>
      <c r="OV63" s="25">
        <v>1.2913668999999999</v>
      </c>
      <c r="OW63" s="25">
        <v>0.76402029590511322</v>
      </c>
      <c r="OX63" s="25">
        <v>0.86690163500285145</v>
      </c>
      <c r="OY63" s="25">
        <v>0.8580369253098965</v>
      </c>
      <c r="OZ63" s="25">
        <v>1.0144095930184125</v>
      </c>
      <c r="PA63" s="25">
        <v>0.56235740000000001</v>
      </c>
      <c r="PB63" s="25">
        <v>0.73</v>
      </c>
      <c r="PC63" s="25">
        <v>0.77645178450751307</v>
      </c>
      <c r="PD63" s="25">
        <v>1.0642530379111768</v>
      </c>
      <c r="PE63" s="25">
        <v>0.7171130758519173</v>
      </c>
      <c r="PF63" s="25">
        <v>0.92400000000000004</v>
      </c>
      <c r="PG63" s="25">
        <v>0.78900000000000003</v>
      </c>
      <c r="PH63" s="25">
        <v>1.252</v>
      </c>
    </row>
    <row r="64" spans="1:424" x14ac:dyDescent="0.3">
      <c r="A64" s="11" t="s">
        <v>47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5">
        <v>0</v>
      </c>
      <c r="CR64" s="25">
        <v>0</v>
      </c>
      <c r="CS64" s="25">
        <v>0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5">
        <v>0</v>
      </c>
      <c r="DH64" s="25">
        <v>0</v>
      </c>
      <c r="DI64" s="25">
        <v>0</v>
      </c>
      <c r="DJ64" s="25">
        <v>0</v>
      </c>
      <c r="DK64" s="25">
        <v>0</v>
      </c>
      <c r="DL64" s="25">
        <v>0</v>
      </c>
      <c r="DM64" s="25">
        <v>0</v>
      </c>
      <c r="DN64" s="25">
        <v>0</v>
      </c>
      <c r="DO64" s="25">
        <v>0</v>
      </c>
      <c r="DP64" s="25">
        <v>0</v>
      </c>
      <c r="DQ64" s="25">
        <v>0</v>
      </c>
      <c r="DR64" s="25">
        <v>0</v>
      </c>
      <c r="DS64" s="25">
        <v>0</v>
      </c>
      <c r="DT64" s="25">
        <v>0</v>
      </c>
      <c r="DU64" s="25">
        <v>0</v>
      </c>
      <c r="DV64" s="25">
        <v>0</v>
      </c>
      <c r="DW64" s="25">
        <v>0</v>
      </c>
      <c r="DX64" s="25">
        <v>0</v>
      </c>
      <c r="DY64" s="25">
        <v>0</v>
      </c>
      <c r="DZ64" s="25">
        <v>0</v>
      </c>
      <c r="EA64" s="25">
        <v>0</v>
      </c>
      <c r="EB64" s="25">
        <v>0</v>
      </c>
      <c r="EC64" s="25">
        <v>0</v>
      </c>
      <c r="ED64" s="25">
        <v>0</v>
      </c>
      <c r="EE64" s="25">
        <v>0</v>
      </c>
      <c r="EF64" s="25">
        <v>0</v>
      </c>
      <c r="EG64" s="25">
        <v>0</v>
      </c>
      <c r="EH64" s="25">
        <v>0</v>
      </c>
      <c r="EI64" s="25">
        <v>0</v>
      </c>
      <c r="EJ64" s="25">
        <v>0</v>
      </c>
      <c r="EK64" s="25">
        <v>2.593522992186359E-2</v>
      </c>
      <c r="EL64" s="25">
        <v>2.8762169983346707E-2</v>
      </c>
      <c r="EM64" s="25">
        <v>3.1897246511531495E-2</v>
      </c>
      <c r="EN64" s="25">
        <v>3.5374046381288431E-2</v>
      </c>
      <c r="EO64" s="25">
        <v>3.922981743684887E-2</v>
      </c>
      <c r="EP64" s="25">
        <v>4.3505867537465388E-2</v>
      </c>
      <c r="EQ64" s="25">
        <v>5.3507039872845476E-2</v>
      </c>
      <c r="ER64" s="25">
        <v>5.9339307218985629E-2</v>
      </c>
      <c r="ES64" s="25">
        <v>6.5807291705855059E-2</v>
      </c>
      <c r="ET64" s="25">
        <v>7.2980286501793265E-2</v>
      </c>
      <c r="EU64" s="25">
        <v>8.0935137730488715E-2</v>
      </c>
      <c r="EV64" s="25">
        <v>8.9757067743111985E-2</v>
      </c>
      <c r="EW64" s="25">
        <v>9.9540588127111182E-2</v>
      </c>
      <c r="EX64" s="25">
        <v>0.11039051223296628</v>
      </c>
      <c r="EY64" s="25">
        <v>0.1224230780663596</v>
      </c>
      <c r="EZ64" s="25">
        <v>0.1357671935755928</v>
      </c>
      <c r="FA64" s="25">
        <v>0.15056581767533239</v>
      </c>
      <c r="FB64" s="25">
        <v>0.16697749180194366</v>
      </c>
      <c r="FC64" s="25">
        <v>0.18517803840835548</v>
      </c>
      <c r="FD64" s="25">
        <v>0.20536244459486624</v>
      </c>
      <c r="FE64" s="25">
        <v>0.22774695105570666</v>
      </c>
      <c r="FF64" s="25">
        <v>0.25257136872077868</v>
      </c>
      <c r="FG64" s="25">
        <v>0.28010164791134357</v>
      </c>
      <c r="FH64" s="25">
        <v>0.31063272753367999</v>
      </c>
      <c r="FI64" s="25">
        <v>0.33077471000000003</v>
      </c>
      <c r="FJ64" s="25">
        <v>0.34643869999999999</v>
      </c>
      <c r="FK64" s="25">
        <v>0.49993615999999996</v>
      </c>
      <c r="FL64" s="25">
        <v>0.76876690000000003</v>
      </c>
      <c r="FM64" s="25">
        <v>1.0375953100000002</v>
      </c>
      <c r="FN64" s="25">
        <v>0.33327809000000003</v>
      </c>
      <c r="FO64" s="25">
        <v>0.34603902000000003</v>
      </c>
      <c r="FP64" s="25">
        <v>0.37978896999999995</v>
      </c>
      <c r="FQ64" s="25">
        <v>0.41353820000000002</v>
      </c>
      <c r="FR64" s="25">
        <v>0.89968824999999997</v>
      </c>
      <c r="FS64" s="25">
        <v>0.38348494</v>
      </c>
      <c r="FT64" s="25">
        <v>0.57810292000000008</v>
      </c>
      <c r="FU64" s="25">
        <v>0.31666678999999998</v>
      </c>
      <c r="FV64" s="25">
        <v>0.42249340999999996</v>
      </c>
      <c r="FW64" s="25">
        <v>0.52832003999999999</v>
      </c>
      <c r="FX64" s="25">
        <v>0.51063773999999995</v>
      </c>
      <c r="FY64" s="25">
        <v>0.49295145000000001</v>
      </c>
      <c r="FZ64" s="25">
        <v>0.54105800000000004</v>
      </c>
      <c r="GA64" s="25">
        <v>0.61294896999999993</v>
      </c>
      <c r="GB64" s="25">
        <v>0.50277978000000001</v>
      </c>
      <c r="GC64" s="25">
        <v>0.3926057</v>
      </c>
      <c r="GD64" s="25">
        <v>0.39106098</v>
      </c>
      <c r="GE64" s="25">
        <v>0.38951246</v>
      </c>
      <c r="GF64" s="25">
        <v>0.54544722999999995</v>
      </c>
      <c r="GG64" s="25">
        <v>1.2147090858</v>
      </c>
      <c r="GH64" s="25">
        <v>0.62576576187999988</v>
      </c>
      <c r="GI64" s="25">
        <v>0.55290884263999995</v>
      </c>
      <c r="GJ64" s="25">
        <v>0.35767276440000012</v>
      </c>
      <c r="GK64" s="25">
        <v>0.40510822912000005</v>
      </c>
      <c r="GL64" s="25">
        <v>0.52328716384000007</v>
      </c>
      <c r="GM64" s="25">
        <v>0.48220712616719996</v>
      </c>
      <c r="GN64" s="25">
        <v>0.81238481662520001</v>
      </c>
      <c r="GO64" s="25">
        <v>0.67977406310687982</v>
      </c>
      <c r="GP64" s="25">
        <v>0.81710613631864004</v>
      </c>
      <c r="GQ64" s="25">
        <v>0.86425685952396025</v>
      </c>
      <c r="GR64" s="25">
        <v>1.0261654881256801</v>
      </c>
      <c r="GS64" s="25">
        <v>0.67431552990535959</v>
      </c>
      <c r="GT64" s="25">
        <v>0.83832782147939944</v>
      </c>
      <c r="GU64" s="25">
        <v>0.85330941813487993</v>
      </c>
      <c r="GV64" s="25">
        <v>0.74445094846863991</v>
      </c>
      <c r="GW64" s="25">
        <v>0.80066261280740192</v>
      </c>
      <c r="GX64" s="25">
        <v>1.5486996502174397</v>
      </c>
      <c r="GY64" s="25">
        <v>0.54602864459751965</v>
      </c>
      <c r="GZ64" s="25">
        <v>0.82457139636116139</v>
      </c>
      <c r="HA64" s="25">
        <v>0.74776201671038023</v>
      </c>
      <c r="HB64" s="25">
        <v>0.70759972520454006</v>
      </c>
      <c r="HC64" s="25">
        <v>0.71611319094279935</v>
      </c>
      <c r="HD64" s="25">
        <v>0.47273361587718005</v>
      </c>
      <c r="HE64" s="25">
        <v>0.93261243553999995</v>
      </c>
      <c r="HF64" s="25">
        <v>0.71728545372000008</v>
      </c>
      <c r="HG64" s="25">
        <v>0.8016768633000001</v>
      </c>
      <c r="HH64" s="25">
        <v>1.1386266405800001</v>
      </c>
      <c r="HI64" s="25">
        <v>1.40119393183</v>
      </c>
      <c r="HJ64" s="25">
        <v>0.96827476398000001</v>
      </c>
      <c r="HK64" s="25">
        <v>1.0892727955800003</v>
      </c>
      <c r="HL64" s="25">
        <v>1.2365727572200003</v>
      </c>
      <c r="HM64" s="25">
        <v>0.97585688309999974</v>
      </c>
      <c r="HN64" s="25">
        <v>1.1239431495299999</v>
      </c>
      <c r="HO64" s="25">
        <v>0.75030108372000004</v>
      </c>
      <c r="HP64" s="25">
        <v>1.0938916031700001</v>
      </c>
      <c r="HQ64" s="25">
        <v>0.79452036000000004</v>
      </c>
      <c r="HR64" s="25">
        <v>0.90878488000000002</v>
      </c>
      <c r="HS64" s="25">
        <v>0.78586875</v>
      </c>
      <c r="HT64" s="25">
        <v>0.66295156000000099</v>
      </c>
      <c r="HU64" s="25">
        <v>0.6161198</v>
      </c>
      <c r="HV64" s="25">
        <v>0.56700064999999999</v>
      </c>
      <c r="HW64" s="25">
        <v>0.59614482999999996</v>
      </c>
      <c r="HX64" s="25">
        <v>0.76352931999999996</v>
      </c>
      <c r="HY64" s="25">
        <v>0.86387214000000001</v>
      </c>
      <c r="HZ64" s="25">
        <v>0.55068834</v>
      </c>
      <c r="IA64" s="25">
        <v>0.44766708</v>
      </c>
      <c r="IB64" s="25">
        <v>0.37201962</v>
      </c>
      <c r="IC64" s="25">
        <v>0.41089827999999901</v>
      </c>
      <c r="ID64" s="25">
        <v>0.41599173</v>
      </c>
      <c r="IE64" s="25">
        <v>0.42065525999999998</v>
      </c>
      <c r="IF64" s="25">
        <v>0.4399864</v>
      </c>
      <c r="IG64" s="25">
        <v>0.39191037000000001</v>
      </c>
      <c r="IH64" s="25">
        <v>0.30121005000000001</v>
      </c>
      <c r="II64" s="25">
        <v>0.27494283000000003</v>
      </c>
      <c r="IJ64" s="25">
        <v>0.41925165000000097</v>
      </c>
      <c r="IK64" s="25">
        <v>0.29585398000000002</v>
      </c>
      <c r="IL64" s="25">
        <v>0.50268324000000097</v>
      </c>
      <c r="IM64" s="25">
        <v>0.36973351999999998</v>
      </c>
      <c r="IN64" s="25">
        <v>0.36033427000000001</v>
      </c>
      <c r="IO64" s="25">
        <v>0.55150370000000004</v>
      </c>
      <c r="IP64" s="25">
        <v>0.34851451</v>
      </c>
      <c r="IQ64" s="25">
        <v>0.46171308999999999</v>
      </c>
      <c r="IR64" s="25">
        <v>0.44747091</v>
      </c>
      <c r="IS64" s="25">
        <v>0.46904467999999999</v>
      </c>
      <c r="IT64" s="25">
        <v>0.46198063</v>
      </c>
      <c r="IU64" s="25">
        <v>0.56476592999999997</v>
      </c>
      <c r="IV64" s="25">
        <v>0.50901925999999997</v>
      </c>
      <c r="IW64" s="25">
        <v>0.60091634999999999</v>
      </c>
      <c r="IX64" s="25">
        <v>0.706103809999999</v>
      </c>
      <c r="IY64" s="25">
        <v>0.48730890999999799</v>
      </c>
      <c r="IZ64" s="25">
        <v>0.51031795999999996</v>
      </c>
      <c r="JA64" s="25">
        <v>0.45283809000000003</v>
      </c>
      <c r="JB64" s="25">
        <v>0.30559498000000002</v>
      </c>
      <c r="JC64" s="25">
        <v>0.36358994</v>
      </c>
      <c r="JD64" s="25">
        <v>0.39574336999999998</v>
      </c>
      <c r="JE64" s="25">
        <v>0.48213165000000002</v>
      </c>
      <c r="JF64" s="25">
        <v>0.47814525000000002</v>
      </c>
      <c r="JG64" s="25">
        <v>0.46971950769999998</v>
      </c>
      <c r="JH64" s="25">
        <v>0.4612937654</v>
      </c>
      <c r="JI64" s="25">
        <v>0.41658299851000002</v>
      </c>
      <c r="JJ64" s="25">
        <v>0.37026447000000001</v>
      </c>
      <c r="JK64" s="25">
        <v>0.37450381381000097</v>
      </c>
      <c r="JL64" s="25">
        <v>0.37804968</v>
      </c>
      <c r="JM64" s="25">
        <v>0.37336902052999998</v>
      </c>
      <c r="JN64" s="25">
        <v>0.36669015616</v>
      </c>
      <c r="JO64" s="25">
        <v>0.51188887776000003</v>
      </c>
      <c r="JP64" s="25">
        <v>0.35918853849999999</v>
      </c>
      <c r="JQ64" s="25">
        <v>0.39490813957999998</v>
      </c>
      <c r="JR64" s="25">
        <v>0.42376580889999999</v>
      </c>
      <c r="JS64" s="25">
        <v>0.40138203640999998</v>
      </c>
      <c r="JT64" s="25">
        <v>0.38239531234000002</v>
      </c>
      <c r="JU64" s="25">
        <v>0.43425553245999998</v>
      </c>
      <c r="JV64" s="25">
        <v>0.35829410289000002</v>
      </c>
      <c r="JW64" s="25">
        <v>0.41262425120000001</v>
      </c>
      <c r="JX64" s="25">
        <v>0.38454034181000002</v>
      </c>
      <c r="JY64" s="25">
        <v>0.42031349431999998</v>
      </c>
      <c r="JZ64" s="25">
        <v>0.44425273892</v>
      </c>
      <c r="KA64" s="25">
        <v>0.51528733119000003</v>
      </c>
      <c r="KB64" s="25">
        <v>0.39631210329</v>
      </c>
      <c r="KC64" s="25">
        <v>0.35181411627999998</v>
      </c>
      <c r="KD64" s="25">
        <v>0.52482952409000005</v>
      </c>
      <c r="KE64" s="25">
        <v>0.28460734515000002</v>
      </c>
      <c r="KF64" s="25">
        <v>0.32555000273000001</v>
      </c>
      <c r="KG64" s="25">
        <v>0.24471400298000001</v>
      </c>
      <c r="KH64" s="25">
        <v>0.24389910910000001</v>
      </c>
      <c r="KI64" s="25">
        <v>0.29484883143000001</v>
      </c>
      <c r="KJ64" s="25">
        <v>0.35584779292000002</v>
      </c>
      <c r="KK64" s="25">
        <v>0.39567627598999999</v>
      </c>
      <c r="KL64" s="25">
        <v>0.36769151793999999</v>
      </c>
      <c r="KM64" s="25">
        <v>0.34050109519563998</v>
      </c>
      <c r="KN64" s="25">
        <v>0.39241120703760501</v>
      </c>
      <c r="KO64" s="25">
        <v>0.36405586631999998</v>
      </c>
      <c r="KP64" s="25">
        <v>0.58104613822999995</v>
      </c>
      <c r="KQ64" s="25">
        <v>0.28058709778000002</v>
      </c>
      <c r="KR64" s="25">
        <v>0.29969661429</v>
      </c>
      <c r="KS64" s="25">
        <v>0.33362459822000001</v>
      </c>
      <c r="KT64" s="25">
        <v>0.27302050708999998</v>
      </c>
      <c r="KU64" s="25">
        <v>0.33383380388</v>
      </c>
      <c r="KV64" s="25">
        <v>0.29210067649999999</v>
      </c>
      <c r="KW64" s="25">
        <v>0.34695351641</v>
      </c>
      <c r="KX64" s="25">
        <v>0.31677388695999997</v>
      </c>
      <c r="KY64" s="25">
        <v>0.43771032073999999</v>
      </c>
      <c r="KZ64" s="25">
        <v>0.33818502820000002</v>
      </c>
      <c r="LA64" s="25">
        <v>0.44960811738000001</v>
      </c>
      <c r="LB64" s="25">
        <v>0.39567424813000002</v>
      </c>
      <c r="LC64" s="25">
        <v>0.38463067414000002</v>
      </c>
      <c r="LD64" s="25">
        <v>0.44165467645000001</v>
      </c>
      <c r="LE64" s="25">
        <v>0.49867867875999999</v>
      </c>
      <c r="LF64" s="25">
        <v>0.54190739111999997</v>
      </c>
      <c r="LG64" s="25">
        <v>0.46027501722000003</v>
      </c>
      <c r="LH64" s="25">
        <v>0.74994793288999995</v>
      </c>
      <c r="LI64" s="25">
        <v>0.40760552874</v>
      </c>
      <c r="LJ64" s="25">
        <v>0.38550724324000002</v>
      </c>
      <c r="LK64" s="25">
        <v>0.37871493284000002</v>
      </c>
      <c r="LL64" s="25">
        <v>0.38429677138000001</v>
      </c>
      <c r="LM64" s="25">
        <v>0.42740942212999999</v>
      </c>
      <c r="LN64" s="25">
        <v>0.43884240792000001</v>
      </c>
      <c r="LO64" s="25">
        <v>0.53070564683999999</v>
      </c>
      <c r="LP64" s="25">
        <v>0.53985972999999998</v>
      </c>
      <c r="LQ64" s="25">
        <v>0.57904304028999998</v>
      </c>
      <c r="LR64" s="25">
        <v>0.51070772765000005</v>
      </c>
      <c r="LS64" s="25">
        <v>0.51805414485000001</v>
      </c>
      <c r="LT64" s="25">
        <v>0.58008811069999999</v>
      </c>
      <c r="LU64" s="25">
        <v>0.60282960366000005</v>
      </c>
      <c r="LV64" s="25">
        <v>0.76480770340000004</v>
      </c>
      <c r="LW64" s="25">
        <v>1.0162261377999999</v>
      </c>
      <c r="LX64" s="25">
        <v>0.71040700081999997</v>
      </c>
      <c r="LY64" s="25">
        <v>0.43443201088</v>
      </c>
      <c r="LZ64" s="25">
        <v>0.32056186511000001</v>
      </c>
      <c r="MA64" s="25">
        <v>0.55766989720000004</v>
      </c>
      <c r="MB64" s="25">
        <v>0.47093542047999998</v>
      </c>
      <c r="MC64" s="25">
        <v>0.53151991238999996</v>
      </c>
      <c r="MD64" s="25">
        <v>0.34432424663</v>
      </c>
      <c r="ME64" s="25">
        <v>0.63082238805000002</v>
      </c>
      <c r="MF64" s="25">
        <v>0.3699423342</v>
      </c>
      <c r="MG64" s="25">
        <v>0.73676123500000001</v>
      </c>
      <c r="MH64" s="25">
        <v>0.47242093287999998</v>
      </c>
      <c r="MI64" s="25">
        <v>0.55260154687999996</v>
      </c>
      <c r="MJ64" s="25">
        <v>1.17452247650667E-2</v>
      </c>
      <c r="MK64" s="25">
        <v>6.9117846968337797E-3</v>
      </c>
      <c r="ML64" s="25">
        <v>1.9041951878063401E-2</v>
      </c>
      <c r="MM64" s="25">
        <v>0.19518446402</v>
      </c>
      <c r="MN64" s="25">
        <v>0.211920939216</v>
      </c>
      <c r="MO64" s="25">
        <v>0.31891194743399998</v>
      </c>
      <c r="MP64" s="25">
        <v>0.25824318497249998</v>
      </c>
      <c r="MQ64" s="25">
        <v>0.47311679103749998</v>
      </c>
      <c r="MR64" s="25">
        <v>0.27745675064999997</v>
      </c>
      <c r="MS64" s="25">
        <v>1.61063141747</v>
      </c>
      <c r="MT64" s="25">
        <v>0.38228664002000001</v>
      </c>
      <c r="MU64" s="25">
        <v>0.71038461694999999</v>
      </c>
      <c r="MV64" s="25">
        <v>0.41125887587999999</v>
      </c>
      <c r="MW64" s="25">
        <v>0.44786247475000002</v>
      </c>
      <c r="MX64" s="25">
        <v>0.45123559476506703</v>
      </c>
      <c r="MY64" s="25">
        <v>0.53781012902736702</v>
      </c>
      <c r="MZ64" s="25">
        <v>0.51378748420715303</v>
      </c>
      <c r="NA64" s="25">
        <v>0.47633004960441599</v>
      </c>
      <c r="NB64" s="25">
        <v>0.52814573718136504</v>
      </c>
      <c r="NC64" s="25">
        <v>0.39061933115744601</v>
      </c>
      <c r="ND64" s="25">
        <v>0.37793474989634801</v>
      </c>
      <c r="NE64" s="25">
        <v>0.43223327274505302</v>
      </c>
      <c r="NF64" s="25">
        <v>0.40026245126628202</v>
      </c>
      <c r="NG64" s="25">
        <v>0.40347682463589402</v>
      </c>
      <c r="NH64" s="25">
        <v>0.411990849549076</v>
      </c>
      <c r="NI64" s="25">
        <v>0.40524337515041797</v>
      </c>
      <c r="NJ64" s="25">
        <v>0.40690368311179598</v>
      </c>
      <c r="NK64" s="25">
        <v>0.40804596927043002</v>
      </c>
      <c r="NL64" s="25">
        <v>0.40673100917754801</v>
      </c>
      <c r="NM64" s="25">
        <v>0.407226887186591</v>
      </c>
      <c r="NN64" s="25">
        <v>0.40733462187818997</v>
      </c>
      <c r="NO64" s="25">
        <v>0.40709750608077599</v>
      </c>
      <c r="NP64" s="25">
        <v>0.40721967171518603</v>
      </c>
      <c r="NQ64" s="25">
        <v>1.0302230000000001</v>
      </c>
      <c r="NR64" s="25">
        <v>1.0420579999999999</v>
      </c>
      <c r="NS64" s="25">
        <v>1.1365499999999999</v>
      </c>
      <c r="NT64" s="25">
        <v>1.076573</v>
      </c>
      <c r="NU64" s="25">
        <v>1.2248209999999999</v>
      </c>
      <c r="NV64" s="25">
        <v>1.2031099999999999</v>
      </c>
      <c r="NW64" s="25">
        <v>0.70766200000000001</v>
      </c>
      <c r="NX64" s="25">
        <v>0.90933399999999998</v>
      </c>
      <c r="NY64" s="25">
        <v>0.795296</v>
      </c>
      <c r="NZ64" s="25">
        <v>0.85594000000000003</v>
      </c>
      <c r="OA64" s="25">
        <v>1.0711889999999999</v>
      </c>
      <c r="OB64" s="25">
        <v>0.87098100000000001</v>
      </c>
      <c r="OC64" s="25">
        <v>1.0847988</v>
      </c>
      <c r="OD64" s="25">
        <v>1.152477</v>
      </c>
      <c r="OE64" s="25">
        <v>1.0711762</v>
      </c>
      <c r="OF64" s="25">
        <v>1.10281733333333</v>
      </c>
      <c r="OG64" s="25">
        <v>1.10882351111111</v>
      </c>
      <c r="OH64" s="25">
        <v>1.09427234814815</v>
      </c>
      <c r="OI64" s="25">
        <v>1.10197106419753</v>
      </c>
      <c r="OJ64" s="25">
        <v>0.6728769</v>
      </c>
      <c r="OK64" s="25">
        <v>0.72972590000000004</v>
      </c>
      <c r="OL64" s="25">
        <v>0.69214260000000005</v>
      </c>
      <c r="OM64" s="25">
        <v>0.68585750000000001</v>
      </c>
      <c r="ON64" s="25">
        <v>0.67308219999999996</v>
      </c>
      <c r="OO64" s="25">
        <v>0.93294530000000009</v>
      </c>
      <c r="OP64" s="25">
        <v>1.0620000000000001</v>
      </c>
      <c r="OQ64" s="25">
        <v>1.2863978</v>
      </c>
      <c r="OR64" s="25">
        <v>1.21</v>
      </c>
      <c r="OS64" s="25">
        <v>1.2229361000000001</v>
      </c>
      <c r="OT64" s="25">
        <v>1.3210307999999999</v>
      </c>
      <c r="OU64" s="25">
        <v>1.2543704</v>
      </c>
      <c r="OV64" s="25">
        <v>1.3018694</v>
      </c>
      <c r="OW64" s="25">
        <v>1.2655571981743574</v>
      </c>
      <c r="OX64" s="25">
        <v>1.4923737602291107</v>
      </c>
      <c r="OY64" s="25">
        <v>1.4879541193850041</v>
      </c>
      <c r="OZ64" s="25">
        <v>1.3997063884763719</v>
      </c>
      <c r="PA64" s="25">
        <v>0.7688566</v>
      </c>
      <c r="PB64" s="25">
        <v>0.81100000000000005</v>
      </c>
      <c r="PC64" s="25">
        <v>0.69345275558900832</v>
      </c>
      <c r="PD64" s="25">
        <v>0.84203428533124924</v>
      </c>
      <c r="PE64" s="25">
        <v>1.1668950412342549</v>
      </c>
      <c r="PF64" s="25">
        <v>1.258</v>
      </c>
      <c r="PG64" s="25">
        <v>1.214</v>
      </c>
      <c r="PH64" s="25">
        <v>1.2929999999999999</v>
      </c>
    </row>
    <row r="65" spans="1:741" x14ac:dyDescent="0.3">
      <c r="A65" s="11" t="s">
        <v>48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5">
        <v>0</v>
      </c>
      <c r="CB65" s="25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5">
        <v>0</v>
      </c>
      <c r="CO65" s="25">
        <v>0</v>
      </c>
      <c r="CP65" s="25">
        <v>0</v>
      </c>
      <c r="CQ65" s="25">
        <v>0</v>
      </c>
      <c r="CR65" s="25">
        <v>0</v>
      </c>
      <c r="CS65" s="25">
        <v>0</v>
      </c>
      <c r="CT65" s="25">
        <v>0</v>
      </c>
      <c r="CU65" s="25">
        <v>0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0</v>
      </c>
      <c r="DC65" s="25">
        <v>0</v>
      </c>
      <c r="DD65" s="25">
        <v>0</v>
      </c>
      <c r="DE65" s="25">
        <v>0</v>
      </c>
      <c r="DF65" s="25">
        <v>0</v>
      </c>
      <c r="DG65" s="25">
        <v>0</v>
      </c>
      <c r="DH65" s="25">
        <v>0</v>
      </c>
      <c r="DI65" s="25">
        <v>0</v>
      </c>
      <c r="DJ65" s="25">
        <v>0</v>
      </c>
      <c r="DK65" s="25">
        <v>0</v>
      </c>
      <c r="DL65" s="25">
        <v>0</v>
      </c>
      <c r="DM65" s="25">
        <v>0</v>
      </c>
      <c r="DN65" s="25">
        <v>0</v>
      </c>
      <c r="DO65" s="25">
        <v>0</v>
      </c>
      <c r="DP65" s="25">
        <v>0</v>
      </c>
      <c r="DQ65" s="25">
        <v>0</v>
      </c>
      <c r="DR65" s="25">
        <v>0</v>
      </c>
      <c r="DS65" s="25">
        <v>0</v>
      </c>
      <c r="DT65" s="25">
        <v>0</v>
      </c>
      <c r="DU65" s="25">
        <v>0</v>
      </c>
      <c r="DV65" s="25">
        <v>0</v>
      </c>
      <c r="DW65" s="25">
        <v>0</v>
      </c>
      <c r="DX65" s="25">
        <v>0</v>
      </c>
      <c r="DY65" s="25">
        <v>0</v>
      </c>
      <c r="DZ65" s="25">
        <v>0</v>
      </c>
      <c r="EA65" s="25">
        <v>0</v>
      </c>
      <c r="EB65" s="25">
        <v>0</v>
      </c>
      <c r="EC65" s="25">
        <v>0</v>
      </c>
      <c r="ED65" s="25">
        <v>0</v>
      </c>
      <c r="EE65" s="25">
        <v>0</v>
      </c>
      <c r="EF65" s="25">
        <v>0</v>
      </c>
      <c r="EG65" s="25">
        <v>0</v>
      </c>
      <c r="EH65" s="25">
        <v>0</v>
      </c>
      <c r="EI65" s="25">
        <v>0</v>
      </c>
      <c r="EJ65" s="25">
        <v>0</v>
      </c>
      <c r="EK65" s="25">
        <v>6.7015301657362331E-2</v>
      </c>
      <c r="EL65" s="25">
        <v>7.4319969538014785E-2</v>
      </c>
      <c r="EM65" s="25">
        <v>8.2420846217658397E-2</v>
      </c>
      <c r="EN65" s="25">
        <v>9.1404718455383172E-2</v>
      </c>
      <c r="EO65" s="25">
        <v>0.10136783276701992</v>
      </c>
      <c r="EP65" s="25">
        <v>0.11241692653862509</v>
      </c>
      <c r="EQ65" s="25">
        <v>0.13825944202825077</v>
      </c>
      <c r="ER65" s="25">
        <v>0.15332972120933011</v>
      </c>
      <c r="ES65" s="25">
        <v>0.17004266082114708</v>
      </c>
      <c r="ET65" s="25">
        <v>0.1885773108506521</v>
      </c>
      <c r="EU65" s="25">
        <v>0.20913223773337317</v>
      </c>
      <c r="EV65" s="25">
        <v>0.23192765164631082</v>
      </c>
      <c r="EW65" s="25">
        <v>0.2572077656757587</v>
      </c>
      <c r="EX65" s="25">
        <v>0.28524341213441634</v>
      </c>
      <c r="EY65" s="25">
        <v>0.31633494405706769</v>
      </c>
      <c r="EZ65" s="25">
        <v>0.35081545295928812</v>
      </c>
      <c r="FA65" s="25">
        <v>0.38905433733185046</v>
      </c>
      <c r="FB65" s="25">
        <v>0.4314612601010222</v>
      </c>
      <c r="FC65" s="25">
        <v>0.47849053745203357</v>
      </c>
      <c r="FD65" s="25">
        <v>0.53064600603430523</v>
      </c>
      <c r="FE65" s="25">
        <v>0.58848642069204449</v>
      </c>
      <c r="FF65" s="25">
        <v>0.65263144054747735</v>
      </c>
      <c r="FG65" s="25">
        <v>0.7237682675671524</v>
      </c>
      <c r="FH65" s="25">
        <v>0.80265900873197193</v>
      </c>
      <c r="FI65" s="25">
        <v>0.65127467000000006</v>
      </c>
      <c r="FJ65" s="25">
        <v>0.68211593000000004</v>
      </c>
      <c r="FK65" s="25">
        <v>1.6764837299999999</v>
      </c>
      <c r="FL65" s="25">
        <v>1.4249646699999998</v>
      </c>
      <c r="FM65" s="25">
        <v>1.1734504099999998</v>
      </c>
      <c r="FN65" s="25">
        <v>0.73684375000000002</v>
      </c>
      <c r="FO65" s="25">
        <v>0.76505658999999993</v>
      </c>
      <c r="FP65" s="25">
        <v>1.0336473100000001</v>
      </c>
      <c r="FQ65" s="25">
        <v>1.3022279099999998</v>
      </c>
      <c r="FR65" s="25">
        <v>1.7079715800000002</v>
      </c>
      <c r="FS65" s="25">
        <v>2.5083037400000001</v>
      </c>
      <c r="FT65" s="25">
        <v>2.2083699700000001</v>
      </c>
      <c r="FU65" s="25">
        <v>0.99275356000000003</v>
      </c>
      <c r="FV65" s="25">
        <v>1.3245209599999999</v>
      </c>
      <c r="FW65" s="25">
        <v>1.6562885700000001</v>
      </c>
      <c r="FX65" s="25">
        <v>1.9240302300000001</v>
      </c>
      <c r="FY65" s="25">
        <v>2.1917540799999999</v>
      </c>
      <c r="FZ65" s="25">
        <v>1.95384001</v>
      </c>
      <c r="GA65" s="25">
        <v>2.2134488299999999</v>
      </c>
      <c r="GB65" s="25">
        <v>1.8387821499999999</v>
      </c>
      <c r="GC65" s="25">
        <v>1.46409375</v>
      </c>
      <c r="GD65" s="25">
        <v>1.60697618</v>
      </c>
      <c r="GE65" s="25">
        <v>1.7498404999999999</v>
      </c>
      <c r="GF65" s="25">
        <v>2.45035961</v>
      </c>
      <c r="GG65" s="25">
        <v>3.3841296400799998</v>
      </c>
      <c r="GH65" s="25">
        <v>3.324422792880001</v>
      </c>
      <c r="GI65" s="25">
        <v>2.9373657784799994</v>
      </c>
      <c r="GJ65" s="25">
        <v>1.5155381637199996</v>
      </c>
      <c r="GK65" s="25">
        <v>1.7165331083600011</v>
      </c>
      <c r="GL65" s="25">
        <v>2.0508021083199988</v>
      </c>
      <c r="GM65" s="25">
        <v>2.61573217837512</v>
      </c>
      <c r="GN65" s="25">
        <v>3.0265967448155604</v>
      </c>
      <c r="GO65" s="25">
        <v>3.7169825956029183</v>
      </c>
      <c r="GP65" s="25">
        <v>3.9158012937649196</v>
      </c>
      <c r="GQ65" s="25">
        <v>5.0804110413685999</v>
      </c>
      <c r="GR65" s="25">
        <v>6.2884826613243607</v>
      </c>
      <c r="GS65" s="25">
        <v>3.9829664472257718</v>
      </c>
      <c r="GT65" s="25">
        <v>4.5052760077672156</v>
      </c>
      <c r="GU65" s="25">
        <v>5.0605859955095189</v>
      </c>
      <c r="GV65" s="25">
        <v>5.1655403276938943</v>
      </c>
      <c r="GW65" s="25">
        <v>3.4072461776327758</v>
      </c>
      <c r="GX65" s="25">
        <v>4.9036994931057052</v>
      </c>
      <c r="GY65" s="25">
        <v>3.0525620008237202</v>
      </c>
      <c r="GZ65" s="25">
        <v>3.8897348719485132</v>
      </c>
      <c r="HA65" s="25">
        <v>3.669833981897872</v>
      </c>
      <c r="HB65" s="25">
        <v>3.9555228506512643</v>
      </c>
      <c r="HC65" s="25">
        <v>3.8609066894554802</v>
      </c>
      <c r="HD65" s="25">
        <v>3.3218200604111612</v>
      </c>
      <c r="HE65" s="25">
        <v>4.801348678730001</v>
      </c>
      <c r="HF65" s="25">
        <v>3.7152923070999995</v>
      </c>
      <c r="HG65" s="25">
        <v>3.8260010287399999</v>
      </c>
      <c r="HH65" s="25">
        <v>5.4726431289199979</v>
      </c>
      <c r="HI65" s="25">
        <v>5.7447472398000023</v>
      </c>
      <c r="HJ65" s="25">
        <v>4.6687368782900007</v>
      </c>
      <c r="HK65" s="25">
        <v>5.323529828429999</v>
      </c>
      <c r="HL65" s="25">
        <v>5.9560409978499989</v>
      </c>
      <c r="HM65" s="25">
        <v>6.6804919669200018</v>
      </c>
      <c r="HN65" s="25">
        <v>7.0718720749499981</v>
      </c>
      <c r="HO65" s="25">
        <v>8.2429030803700005</v>
      </c>
      <c r="HP65" s="25">
        <v>8.5935247294200003</v>
      </c>
      <c r="HQ65" s="25">
        <v>6.5146738399999995</v>
      </c>
      <c r="HR65" s="25">
        <v>4.3905500000000002</v>
      </c>
      <c r="HS65" s="25">
        <v>3.8849612999999996</v>
      </c>
      <c r="HT65" s="25">
        <v>3.3793662100000001</v>
      </c>
      <c r="HU65" s="25">
        <v>4.2665744600000002</v>
      </c>
      <c r="HV65" s="25">
        <v>3.8750180600000097</v>
      </c>
      <c r="HW65" s="25">
        <v>4.9108180499999996</v>
      </c>
      <c r="HX65" s="25">
        <v>4.4557650000000004</v>
      </c>
      <c r="HY65" s="25">
        <v>5.5312621799999908</v>
      </c>
      <c r="HZ65" s="25">
        <v>3.7812367299999998</v>
      </c>
      <c r="IA65" s="25">
        <v>4.9450829199999999</v>
      </c>
      <c r="IB65" s="25">
        <v>5.2562490999999998</v>
      </c>
      <c r="IC65" s="25">
        <v>3.5074264800000101</v>
      </c>
      <c r="ID65" s="25">
        <v>2.6074881699999999</v>
      </c>
      <c r="IE65" s="25">
        <v>3.83486539</v>
      </c>
      <c r="IF65" s="25">
        <v>3.13704845</v>
      </c>
      <c r="IG65" s="25">
        <v>3.7973341500000002</v>
      </c>
      <c r="IH65" s="25">
        <v>3.6237740299999999</v>
      </c>
      <c r="II65" s="25">
        <v>3.73311682000001</v>
      </c>
      <c r="IJ65" s="25">
        <v>3.9636712599999999</v>
      </c>
      <c r="IK65" s="25">
        <v>4.0184322400000099</v>
      </c>
      <c r="IL65" s="25">
        <v>4.3761217800000098</v>
      </c>
      <c r="IM65" s="25">
        <v>5.7403033299999997</v>
      </c>
      <c r="IN65" s="25">
        <v>4.29101278</v>
      </c>
      <c r="IO65" s="25">
        <v>4.3189793600000002</v>
      </c>
      <c r="IP65" s="25">
        <v>4.5146452899999998</v>
      </c>
      <c r="IQ65" s="25">
        <v>4.6305243899999899</v>
      </c>
      <c r="IR65" s="25">
        <v>4.4699573499999996</v>
      </c>
      <c r="IS65" s="25">
        <v>4.6655674599999903</v>
      </c>
      <c r="IT65" s="25">
        <v>4.3125105200000098</v>
      </c>
      <c r="IU65" s="25">
        <v>3.8871127500000102</v>
      </c>
      <c r="IV65" s="25">
        <v>5.1170147400000001</v>
      </c>
      <c r="IW65" s="25">
        <v>7.5592359900000199</v>
      </c>
      <c r="IX65" s="25">
        <v>7.8094453399999804</v>
      </c>
      <c r="IY65" s="25">
        <v>7.1596138000000096</v>
      </c>
      <c r="IZ65" s="25">
        <v>7.6592201199999996</v>
      </c>
      <c r="JA65" s="25">
        <v>5.2215701100000196</v>
      </c>
      <c r="JB65" s="25">
        <v>4.1111064400000101</v>
      </c>
      <c r="JC65" s="25">
        <v>4.2205108600000001</v>
      </c>
      <c r="JD65" s="25">
        <v>4.6789858900000096</v>
      </c>
      <c r="JE65" s="25">
        <v>5.6062766899999996</v>
      </c>
      <c r="JF65" s="25">
        <v>4.4536906699999896</v>
      </c>
      <c r="JG65" s="25">
        <v>5.0950303881449903</v>
      </c>
      <c r="JH65" s="25">
        <v>5.7363701062899803</v>
      </c>
      <c r="JI65" s="25">
        <v>6.4815348006699898</v>
      </c>
      <c r="JJ65" s="25">
        <v>5.9722963999999799</v>
      </c>
      <c r="JK65" s="25">
        <v>6.7957754042400103</v>
      </c>
      <c r="JL65" s="25">
        <v>5.8693593099999797</v>
      </c>
      <c r="JM65" s="25">
        <v>5.2465165788399997</v>
      </c>
      <c r="JN65" s="25">
        <v>4.4896902932799998</v>
      </c>
      <c r="JO65" s="25">
        <v>5.2023790657699998</v>
      </c>
      <c r="JP65" s="25">
        <v>5.9036148055700002</v>
      </c>
      <c r="JQ65" s="25">
        <v>5.8009121763099998</v>
      </c>
      <c r="JR65" s="25">
        <v>5.8771072817999999</v>
      </c>
      <c r="JS65" s="25">
        <v>5.08628465398</v>
      </c>
      <c r="JT65" s="25">
        <v>5.2230797420500004</v>
      </c>
      <c r="JU65" s="25">
        <v>6.0956430288199899</v>
      </c>
      <c r="JV65" s="25">
        <v>6.4793233945599997</v>
      </c>
      <c r="JW65" s="25">
        <v>6.9701802209499997</v>
      </c>
      <c r="JX65" s="25">
        <v>7.9273401390699902</v>
      </c>
      <c r="JY65" s="25">
        <v>4.4414750279600002</v>
      </c>
      <c r="JZ65" s="25">
        <v>4.9085186964399998</v>
      </c>
      <c r="KA65" s="25">
        <v>5.0389923945600001</v>
      </c>
      <c r="KB65" s="25">
        <v>5.7442942588400001</v>
      </c>
      <c r="KC65" s="25">
        <v>4.6061728288400001</v>
      </c>
      <c r="KD65" s="25">
        <v>4.1635650366299997</v>
      </c>
      <c r="KE65" s="25">
        <v>4.1710705682900002</v>
      </c>
      <c r="KF65" s="25">
        <v>3.7189834374599999</v>
      </c>
      <c r="KG65" s="25">
        <v>3.9261852107399999</v>
      </c>
      <c r="KH65" s="25">
        <v>3.2966534297500001</v>
      </c>
      <c r="KI65" s="25">
        <v>3.0150213207499998</v>
      </c>
      <c r="KJ65" s="25">
        <v>4.7356265224099996</v>
      </c>
      <c r="KK65" s="25">
        <v>4.5269240533000001</v>
      </c>
      <c r="KL65" s="25">
        <v>4.0341496072099998</v>
      </c>
      <c r="KM65" s="25">
        <v>3.79137855909782</v>
      </c>
      <c r="KN65" s="25">
        <v>3.6114658608318502</v>
      </c>
      <c r="KO65" s="25">
        <v>3.5392603776199998</v>
      </c>
      <c r="KP65" s="25">
        <v>2.90921833754</v>
      </c>
      <c r="KQ65" s="25">
        <v>3.29562155101</v>
      </c>
      <c r="KR65" s="25">
        <v>3.06610374578</v>
      </c>
      <c r="KS65" s="25">
        <v>3.0929962679799998</v>
      </c>
      <c r="KT65" s="25">
        <v>3.84552440539</v>
      </c>
      <c r="KU65" s="25">
        <v>3.54620149401</v>
      </c>
      <c r="KV65" s="25">
        <v>3.7103906060599998</v>
      </c>
      <c r="KW65" s="25">
        <v>3.5425419273799998</v>
      </c>
      <c r="KX65" s="25">
        <v>4.1724091099200002</v>
      </c>
      <c r="KY65" s="25">
        <v>4.05663162935</v>
      </c>
      <c r="KZ65" s="25">
        <v>4.3227190685999997</v>
      </c>
      <c r="LA65" s="25">
        <v>3.2090468453700001</v>
      </c>
      <c r="LB65" s="25">
        <v>2.9120239474699998</v>
      </c>
      <c r="LC65" s="25">
        <v>2.5698394409900001</v>
      </c>
      <c r="LD65" s="25">
        <v>3.2810875564650002</v>
      </c>
      <c r="LE65" s="25">
        <v>3.9923356719399998</v>
      </c>
      <c r="LF65" s="25">
        <v>5.5812320816499996</v>
      </c>
      <c r="LG65" s="25">
        <v>5.3581032838000002</v>
      </c>
      <c r="LH65" s="25">
        <v>6.1892571377500003</v>
      </c>
      <c r="LI65" s="25">
        <v>6.7421663435800001</v>
      </c>
      <c r="LJ65" s="25">
        <v>4.8481605633199996</v>
      </c>
      <c r="LK65" s="25">
        <v>6.2121780125699999</v>
      </c>
      <c r="LL65" s="25">
        <v>6.7509067008600097</v>
      </c>
      <c r="LM65" s="25">
        <v>5.4851291868000001</v>
      </c>
      <c r="LN65" s="25">
        <v>5.9670350961499903</v>
      </c>
      <c r="LO65" s="25">
        <v>5.9152845689199998</v>
      </c>
      <c r="LP65" s="25">
        <v>5.8512159800000001</v>
      </c>
      <c r="LQ65" s="25">
        <v>6.2011832141800003</v>
      </c>
      <c r="LR65" s="25">
        <v>4.5447509953000003</v>
      </c>
      <c r="LS65" s="25">
        <v>4.4274695818799996</v>
      </c>
      <c r="LT65" s="25">
        <v>5.32039836524</v>
      </c>
      <c r="LU65" s="25">
        <v>6.2876291357700103</v>
      </c>
      <c r="LV65" s="25">
        <v>6.2469696519199998</v>
      </c>
      <c r="LW65" s="25">
        <v>7.1732723572600001</v>
      </c>
      <c r="LX65" s="25">
        <v>9.4397357447600001</v>
      </c>
      <c r="LY65" s="25">
        <v>7.2066277344299996</v>
      </c>
      <c r="LZ65" s="25">
        <v>7.1562586573200004</v>
      </c>
      <c r="MA65" s="25">
        <v>7.4462573217600001</v>
      </c>
      <c r="MB65" s="25">
        <v>6.4819450069400002</v>
      </c>
      <c r="MC65" s="25">
        <v>6.10869881052</v>
      </c>
      <c r="MD65" s="25">
        <v>6.5263018160100001</v>
      </c>
      <c r="ME65" s="25">
        <v>7.2922614964400001</v>
      </c>
      <c r="MF65" s="25">
        <v>6.3364064495500001</v>
      </c>
      <c r="MG65" s="25">
        <v>8.6066723100000004</v>
      </c>
      <c r="MH65" s="25">
        <v>7.9517785209400103</v>
      </c>
      <c r="MI65" s="25">
        <v>5.5834770421900002</v>
      </c>
      <c r="MJ65" s="25">
        <v>0.147612852487533</v>
      </c>
      <c r="MK65" s="25">
        <v>9.1219122770783603E-2</v>
      </c>
      <c r="ML65" s="25">
        <v>0.194076967248277</v>
      </c>
      <c r="MM65" s="25">
        <v>2.6061900626160002</v>
      </c>
      <c r="MN65" s="25">
        <v>2.916875253123</v>
      </c>
      <c r="MO65" s="25">
        <v>3.6652192863119999</v>
      </c>
      <c r="MP65" s="25">
        <v>4.8947263620074999</v>
      </c>
      <c r="MQ65" s="25">
        <v>5.4691961223299996</v>
      </c>
      <c r="MR65" s="25">
        <v>4.7523048371624999</v>
      </c>
      <c r="MS65" s="25">
        <v>8.6170014115899995</v>
      </c>
      <c r="MT65" s="25">
        <v>4.3455793531299998</v>
      </c>
      <c r="MU65" s="25">
        <v>4.4772955549600004</v>
      </c>
      <c r="MV65" s="25">
        <v>4.7555503591699999</v>
      </c>
      <c r="MW65" s="25">
        <v>6.98612464154</v>
      </c>
      <c r="MX65" s="25">
        <v>5.9057145104339099</v>
      </c>
      <c r="MY65" s="25">
        <v>7.5381014125067303</v>
      </c>
      <c r="MZ65" s="25">
        <v>6.8548408738559496</v>
      </c>
      <c r="NA65" s="25">
        <v>6.6763789481145697</v>
      </c>
      <c r="NB65" s="25">
        <v>7.0464055870298701</v>
      </c>
      <c r="NC65" s="25">
        <v>5.6312127422450802</v>
      </c>
      <c r="ND65" s="25">
        <v>5.6242280938096796</v>
      </c>
      <c r="NE65" s="25">
        <v>6.1006154743615504</v>
      </c>
      <c r="NF65" s="25">
        <v>5.7853521034720998</v>
      </c>
      <c r="NG65" s="25">
        <v>5.8367318905477799</v>
      </c>
      <c r="NH65" s="25">
        <v>5.9075664894604802</v>
      </c>
      <c r="NI65" s="25">
        <v>5.8432168278267902</v>
      </c>
      <c r="NJ65" s="25">
        <v>5.8625050692783498</v>
      </c>
      <c r="NK65" s="25">
        <v>5.8710961288551999</v>
      </c>
      <c r="NL65" s="25">
        <v>5.8589393419867797</v>
      </c>
      <c r="NM65" s="25">
        <v>5.8641801800401101</v>
      </c>
      <c r="NN65" s="25">
        <v>5.8647385502940299</v>
      </c>
      <c r="NO65" s="25">
        <v>5.8626193574403098</v>
      </c>
      <c r="NP65" s="25">
        <v>5.8638460292581502</v>
      </c>
      <c r="NQ65" s="25">
        <v>8.7814519999999998</v>
      </c>
      <c r="NR65" s="25">
        <v>5.825774</v>
      </c>
      <c r="NS65" s="25">
        <v>5.6604830000000002</v>
      </c>
      <c r="NT65" s="25">
        <v>6.746899</v>
      </c>
      <c r="NU65" s="25">
        <v>7.4155879999999996</v>
      </c>
      <c r="NV65" s="25">
        <v>6.7701989999999999</v>
      </c>
      <c r="NW65" s="25">
        <v>5.4895569999999996</v>
      </c>
      <c r="NX65" s="25">
        <v>6.4454880000000001</v>
      </c>
      <c r="NY65" s="25">
        <v>6.3051190000000004</v>
      </c>
      <c r="NZ65" s="25">
        <v>7.3993060000000002</v>
      </c>
      <c r="OA65" s="25">
        <v>7.1568389999999997</v>
      </c>
      <c r="OB65" s="25">
        <v>9.5213149999999995</v>
      </c>
      <c r="OC65" s="25">
        <v>9.0192406999999992</v>
      </c>
      <c r="OD65" s="25">
        <v>9.0556446000000008</v>
      </c>
      <c r="OE65" s="25">
        <v>9.4011642999999996</v>
      </c>
      <c r="OF65" s="25">
        <v>9.1586832000000005</v>
      </c>
      <c r="OG65" s="25">
        <v>9.2051640333333307</v>
      </c>
      <c r="OH65" s="25">
        <v>9.25500384444444</v>
      </c>
      <c r="OI65" s="25">
        <v>9.2062836925925904</v>
      </c>
      <c r="OJ65" s="25">
        <v>9.9058767999999997</v>
      </c>
      <c r="OK65" s="25">
        <v>11.907121699999999</v>
      </c>
      <c r="OL65" s="25">
        <v>12.6643349</v>
      </c>
      <c r="OM65" s="25">
        <v>12.4115468</v>
      </c>
      <c r="ON65" s="25">
        <v>13.160566899999999</v>
      </c>
      <c r="OO65" s="25">
        <v>8.5995425000000001</v>
      </c>
      <c r="OP65" s="25">
        <v>10.59</v>
      </c>
      <c r="OQ65" s="25">
        <v>11.1482574</v>
      </c>
      <c r="OR65" s="25">
        <v>11.561</v>
      </c>
      <c r="OS65" s="25">
        <v>11.999278</v>
      </c>
      <c r="OT65" s="25">
        <v>13.5679997</v>
      </c>
      <c r="OU65" s="25">
        <v>15.731279199999999</v>
      </c>
      <c r="OV65" s="25">
        <v>12.639921699999999</v>
      </c>
      <c r="OW65" s="25">
        <v>15.271435468614667</v>
      </c>
      <c r="OX65" s="25">
        <v>15.892608280800044</v>
      </c>
      <c r="OY65" s="25">
        <v>21.414066568033515</v>
      </c>
      <c r="OZ65" s="25">
        <v>22.310021239309549</v>
      </c>
      <c r="PA65" s="25">
        <v>18.814749800000001</v>
      </c>
      <c r="PB65" s="25">
        <v>17.091999999999999</v>
      </c>
      <c r="PC65" s="25">
        <v>18.295478093620421</v>
      </c>
      <c r="PD65" s="25">
        <v>15.235727881726504</v>
      </c>
      <c r="PE65" s="25">
        <v>15.982123584721133</v>
      </c>
      <c r="PF65" s="25">
        <v>16.942</v>
      </c>
      <c r="PG65" s="25">
        <v>13.585000000000001</v>
      </c>
      <c r="PH65" s="25">
        <v>19.529</v>
      </c>
    </row>
    <row r="66" spans="1:741" x14ac:dyDescent="0.3">
      <c r="A66" s="11" t="s">
        <v>49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5">
        <v>0</v>
      </c>
      <c r="CB66" s="25">
        <v>0</v>
      </c>
      <c r="CC66" s="25">
        <v>0</v>
      </c>
      <c r="CD66" s="25">
        <v>0</v>
      </c>
      <c r="CE66" s="25">
        <v>0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5">
        <v>0</v>
      </c>
      <c r="CR66" s="25">
        <v>0</v>
      </c>
      <c r="CS66" s="25">
        <v>0</v>
      </c>
      <c r="CT66" s="25">
        <v>0</v>
      </c>
      <c r="CU66" s="25">
        <v>0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0</v>
      </c>
      <c r="DB66" s="25">
        <v>0</v>
      </c>
      <c r="DC66" s="25">
        <v>0</v>
      </c>
      <c r="DD66" s="25">
        <v>0</v>
      </c>
      <c r="DE66" s="25">
        <v>0</v>
      </c>
      <c r="DF66" s="25">
        <v>0</v>
      </c>
      <c r="DG66" s="25">
        <v>0</v>
      </c>
      <c r="DH66" s="25">
        <v>0</v>
      </c>
      <c r="DI66" s="25">
        <v>0</v>
      </c>
      <c r="DJ66" s="25">
        <v>0</v>
      </c>
      <c r="DK66" s="25">
        <v>0</v>
      </c>
      <c r="DL66" s="25">
        <v>0</v>
      </c>
      <c r="DM66" s="25">
        <v>0</v>
      </c>
      <c r="DN66" s="25">
        <v>0</v>
      </c>
      <c r="DO66" s="25">
        <v>0</v>
      </c>
      <c r="DP66" s="25">
        <v>0</v>
      </c>
      <c r="DQ66" s="25">
        <v>0</v>
      </c>
      <c r="DR66" s="25">
        <v>0</v>
      </c>
      <c r="DS66" s="25">
        <v>0</v>
      </c>
      <c r="DT66" s="25">
        <v>0</v>
      </c>
      <c r="DU66" s="25">
        <v>0</v>
      </c>
      <c r="DV66" s="25">
        <v>0</v>
      </c>
      <c r="DW66" s="25">
        <v>0</v>
      </c>
      <c r="DX66" s="25">
        <v>0</v>
      </c>
      <c r="DY66" s="25">
        <v>0</v>
      </c>
      <c r="DZ66" s="25">
        <v>0</v>
      </c>
      <c r="EA66" s="25">
        <v>0</v>
      </c>
      <c r="EB66" s="25">
        <v>0</v>
      </c>
      <c r="EC66" s="25">
        <v>0</v>
      </c>
      <c r="ED66" s="25">
        <v>0</v>
      </c>
      <c r="EE66" s="25">
        <v>0</v>
      </c>
      <c r="EF66" s="25">
        <v>0</v>
      </c>
      <c r="EG66" s="25">
        <v>0</v>
      </c>
      <c r="EH66" s="25">
        <v>0</v>
      </c>
      <c r="EI66" s="25">
        <v>0</v>
      </c>
      <c r="EJ66" s="25">
        <v>0</v>
      </c>
      <c r="EK66" s="25">
        <v>0.14302036803280824</v>
      </c>
      <c r="EL66" s="25">
        <v>0.15860958814838425</v>
      </c>
      <c r="EM66" s="25">
        <v>0.17589803325655815</v>
      </c>
      <c r="EN66" s="25">
        <v>0.19507091888152295</v>
      </c>
      <c r="EO66" s="25">
        <v>0.21633364903960897</v>
      </c>
      <c r="EP66" s="25">
        <v>0.23991401678492633</v>
      </c>
      <c r="EQ66" s="25">
        <v>0.29506569087746198</v>
      </c>
      <c r="ER66" s="25">
        <v>0.32722785118310532</v>
      </c>
      <c r="ES66" s="25">
        <v>0.36289568696206381</v>
      </c>
      <c r="ET66" s="25">
        <v>0.40245131684092872</v>
      </c>
      <c r="EU66" s="25">
        <v>0.44631851037658993</v>
      </c>
      <c r="EV66" s="25">
        <v>0.49496722800763826</v>
      </c>
      <c r="EW66" s="25">
        <v>0.54891865586047084</v>
      </c>
      <c r="EX66" s="25">
        <v>0.60875078934926197</v>
      </c>
      <c r="EY66" s="25">
        <v>0.67510462538833149</v>
      </c>
      <c r="EZ66" s="25">
        <v>0.74869102955565958</v>
      </c>
      <c r="FA66" s="25">
        <v>0.83029835177722644</v>
      </c>
      <c r="FB66" s="25">
        <v>0.92080087212094419</v>
      </c>
      <c r="FC66" s="25">
        <v>1.0211681671821271</v>
      </c>
      <c r="FD66" s="25">
        <v>1.1324754974049789</v>
      </c>
      <c r="FE66" s="25">
        <v>1.2559153266221217</v>
      </c>
      <c r="FF66" s="25">
        <v>1.3928100972239328</v>
      </c>
      <c r="FG66" s="25">
        <v>1.5446263978213415</v>
      </c>
      <c r="FH66" s="25">
        <v>1.7129906751838675</v>
      </c>
      <c r="FI66" s="25">
        <v>2.23827994</v>
      </c>
      <c r="FJ66" s="25">
        <v>2.34427495</v>
      </c>
      <c r="FK66" s="25">
        <v>2.1393480600000001</v>
      </c>
      <c r="FL66" s="25">
        <v>2.97211369</v>
      </c>
      <c r="FM66" s="25">
        <v>3.8048590799999999</v>
      </c>
      <c r="FN66" s="25">
        <v>3.1774516400000001</v>
      </c>
      <c r="FO66" s="25">
        <v>3.2991146699999998</v>
      </c>
      <c r="FP66" s="25">
        <v>3.05584977</v>
      </c>
      <c r="FQ66" s="25">
        <v>2.8125991699999999</v>
      </c>
      <c r="FR66" s="25">
        <v>4.0269921800000006</v>
      </c>
      <c r="FS66" s="25">
        <v>4.07396928</v>
      </c>
      <c r="FT66" s="25">
        <v>4.4070758799999998</v>
      </c>
      <c r="FU66" s="25">
        <v>1.0492344499999999</v>
      </c>
      <c r="FV66" s="25">
        <v>1.3998774899999999</v>
      </c>
      <c r="FW66" s="25">
        <v>1.7505204599999999</v>
      </c>
      <c r="FX66" s="25">
        <v>2.52106743</v>
      </c>
      <c r="FY66" s="25">
        <v>3.2916120099999997</v>
      </c>
      <c r="FZ66" s="25">
        <v>2.9683048999999997</v>
      </c>
      <c r="GA66" s="25">
        <v>3.36270691</v>
      </c>
      <c r="GB66" s="25">
        <v>2.9541104900000001</v>
      </c>
      <c r="GC66" s="25">
        <v>2.5455106000000001</v>
      </c>
      <c r="GD66" s="25">
        <v>3.05236098</v>
      </c>
      <c r="GE66" s="25">
        <v>3.5592084500000003</v>
      </c>
      <c r="GF66" s="25">
        <v>4.9840781600000001</v>
      </c>
      <c r="GG66" s="25">
        <v>0.87371441976000008</v>
      </c>
      <c r="GH66" s="25">
        <v>2.3936367014000002</v>
      </c>
      <c r="GI66" s="25">
        <v>2.1149639691600002</v>
      </c>
      <c r="GJ66" s="25">
        <v>2.3384766157200003</v>
      </c>
      <c r="GK66" s="25">
        <v>2.6486114734800004</v>
      </c>
      <c r="GL66" s="25">
        <v>3.8902063502400002</v>
      </c>
      <c r="GM66" s="25">
        <v>3.7476819625081199</v>
      </c>
      <c r="GN66" s="25">
        <v>3.4537523590163994</v>
      </c>
      <c r="GO66" s="25">
        <v>2.43103384881924</v>
      </c>
      <c r="GP66" s="25">
        <v>2.833108437583761</v>
      </c>
      <c r="GQ66" s="25">
        <v>3.6864516555160005</v>
      </c>
      <c r="GR66" s="25">
        <v>4.8780738232385605</v>
      </c>
      <c r="GS66" s="25">
        <v>3.3349444644684008</v>
      </c>
      <c r="GT66" s="25">
        <v>2.5690745877210404</v>
      </c>
      <c r="GU66" s="25">
        <v>3.0072581495804411</v>
      </c>
      <c r="GV66" s="25">
        <v>2.6649530525433227</v>
      </c>
      <c r="GW66" s="25">
        <v>3.7680320123187006</v>
      </c>
      <c r="GX66" s="25">
        <v>5.5630167791181186</v>
      </c>
      <c r="GY66" s="25">
        <v>3.7517587290857821</v>
      </c>
      <c r="GZ66" s="25">
        <v>3.9239648849182647</v>
      </c>
      <c r="HA66" s="25">
        <v>3.9031262174570358</v>
      </c>
      <c r="HB66" s="25">
        <v>2.5210400259921801</v>
      </c>
      <c r="HC66" s="25">
        <v>2.3075743483323987</v>
      </c>
      <c r="HD66" s="25">
        <v>1.3852508694057606</v>
      </c>
      <c r="HE66" s="25">
        <v>3.7175681787800001</v>
      </c>
      <c r="HF66" s="25">
        <v>2.2997819765500003</v>
      </c>
      <c r="HG66" s="25">
        <v>3.4390511864300004</v>
      </c>
      <c r="HH66" s="25">
        <v>3.4314376943299996</v>
      </c>
      <c r="HI66" s="25">
        <v>3.2092496849900001</v>
      </c>
      <c r="HJ66" s="25">
        <v>3.3948124579800001</v>
      </c>
      <c r="HK66" s="25">
        <v>3.2632605154299994</v>
      </c>
      <c r="HL66" s="25">
        <v>3.4212437888</v>
      </c>
      <c r="HM66" s="25">
        <v>3.6571355382300004</v>
      </c>
      <c r="HN66" s="25">
        <v>4.4252364712200007</v>
      </c>
      <c r="HO66" s="25">
        <v>3.78634305304</v>
      </c>
      <c r="HP66" s="25">
        <v>4.424294045059999</v>
      </c>
      <c r="HQ66" s="25">
        <v>5.0383218699999999</v>
      </c>
      <c r="HR66" s="25">
        <v>3.5828512000000003</v>
      </c>
      <c r="HS66" s="25">
        <v>3.4008310000000002</v>
      </c>
      <c r="HT66" s="25">
        <v>3.21880977</v>
      </c>
      <c r="HU66" s="25">
        <v>3.37594013</v>
      </c>
      <c r="HV66" s="25">
        <v>3.4375332799999998</v>
      </c>
      <c r="HW66" s="25">
        <v>3.0297563100000002</v>
      </c>
      <c r="HX66" s="25">
        <v>3.2749994999999998</v>
      </c>
      <c r="HY66" s="25">
        <v>2.9900252200000002</v>
      </c>
      <c r="HZ66" s="25">
        <v>3.0928285799999999</v>
      </c>
      <c r="IA66" s="25">
        <v>3.3808558799999999</v>
      </c>
      <c r="IB66" s="25">
        <v>3.2552724999999998</v>
      </c>
      <c r="IC66" s="25">
        <v>2.3403148900000001</v>
      </c>
      <c r="ID66" s="25">
        <v>2.5312662700000002</v>
      </c>
      <c r="IE66" s="25">
        <v>2.79972496999999</v>
      </c>
      <c r="IF66" s="25">
        <v>2.1288760899999999</v>
      </c>
      <c r="IG66" s="25">
        <v>2.7666964300000001</v>
      </c>
      <c r="IH66" s="25">
        <v>2.7880558999999998</v>
      </c>
      <c r="II66" s="25">
        <v>2.1143499700000001</v>
      </c>
      <c r="IJ66" s="25">
        <v>1.9463483699999999</v>
      </c>
      <c r="IK66" s="25">
        <v>1.49833047</v>
      </c>
      <c r="IL66" s="25">
        <v>1.80478239</v>
      </c>
      <c r="IM66" s="25">
        <v>2.38042752</v>
      </c>
      <c r="IN66" s="25">
        <v>2.4296022800000001</v>
      </c>
      <c r="IO66" s="25">
        <v>2.6934140900000001</v>
      </c>
      <c r="IP66" s="25">
        <v>2.5294600900000002</v>
      </c>
      <c r="IQ66" s="25">
        <v>3.1377093399999998</v>
      </c>
      <c r="IR66" s="25">
        <v>3.3732532100000001</v>
      </c>
      <c r="IS66" s="25">
        <v>3.8814128000000001</v>
      </c>
      <c r="IT66" s="25">
        <v>2.76108602</v>
      </c>
      <c r="IU66" s="25">
        <v>2.8735560900000001</v>
      </c>
      <c r="IV66" s="25">
        <v>2.9884212099999998</v>
      </c>
      <c r="IW66" s="25">
        <v>3.0634631799999998</v>
      </c>
      <c r="IX66" s="25">
        <v>3.2534101199999998</v>
      </c>
      <c r="IY66" s="25">
        <v>3.3006325099999998</v>
      </c>
      <c r="IZ66" s="25">
        <v>4.0682769499999996</v>
      </c>
      <c r="JA66" s="25">
        <v>3.2614869</v>
      </c>
      <c r="JB66" s="25">
        <v>3.2068614800000002</v>
      </c>
      <c r="JC66" s="25">
        <v>3.0130960899999999</v>
      </c>
      <c r="JD66" s="25">
        <v>3.1606101999999998</v>
      </c>
      <c r="JE66" s="25">
        <v>3.9099110800000001</v>
      </c>
      <c r="JF66" s="25">
        <v>3.7972555400000001</v>
      </c>
      <c r="JG66" s="25">
        <v>3.1526295848500001</v>
      </c>
      <c r="JH66" s="25">
        <v>2.5080036297000001</v>
      </c>
      <c r="JI66" s="25">
        <v>1.74445905113</v>
      </c>
      <c r="JJ66" s="25">
        <v>1.83684991</v>
      </c>
      <c r="JK66" s="25">
        <v>2.0316218501000001</v>
      </c>
      <c r="JL66" s="25">
        <v>2.3901491199999998</v>
      </c>
      <c r="JM66" s="25">
        <v>2.19554385033</v>
      </c>
      <c r="JN66" s="25">
        <v>2.0000580970400001</v>
      </c>
      <c r="JO66" s="25">
        <v>2.5193227784799999</v>
      </c>
      <c r="JP66" s="25">
        <v>4.6871643358100004</v>
      </c>
      <c r="JQ66" s="25">
        <v>5.3487808056099997</v>
      </c>
      <c r="JR66" s="25">
        <v>5.4536020432800001</v>
      </c>
      <c r="JS66" s="25">
        <v>3.9104100912700002</v>
      </c>
      <c r="JT66" s="25">
        <v>1.9032136557999999</v>
      </c>
      <c r="JU66" s="25">
        <v>2.0910921089099999</v>
      </c>
      <c r="JV66" s="25">
        <v>2.2295790285499999</v>
      </c>
      <c r="JW66" s="25">
        <v>2.2191898163800001</v>
      </c>
      <c r="JX66" s="25">
        <v>2.71957711688</v>
      </c>
      <c r="JY66" s="25">
        <v>3.8451646906999999</v>
      </c>
      <c r="JZ66" s="25">
        <v>3.3751099574799999</v>
      </c>
      <c r="KA66" s="25">
        <v>4.4443472105000001</v>
      </c>
      <c r="KB66" s="25">
        <v>4.4548398757500003</v>
      </c>
      <c r="KC66" s="25">
        <v>5.6032187036799996</v>
      </c>
      <c r="KD66" s="25">
        <v>5.1141906213699997</v>
      </c>
      <c r="KE66" s="25">
        <v>3.1868028602099998</v>
      </c>
      <c r="KF66" s="25">
        <v>2.9416008013199999</v>
      </c>
      <c r="KG66" s="25">
        <v>2.47934705189</v>
      </c>
      <c r="KH66" s="25">
        <v>2.9295089081299999</v>
      </c>
      <c r="KI66" s="25">
        <v>3.0382283070599998</v>
      </c>
      <c r="KJ66" s="25">
        <v>2.9698193551899998</v>
      </c>
      <c r="KK66" s="25">
        <v>3.1090447320200001</v>
      </c>
      <c r="KL66" s="25">
        <v>3.21524069111</v>
      </c>
      <c r="KM66" s="25">
        <v>3.0186041920459599</v>
      </c>
      <c r="KN66" s="25">
        <v>4.3630974215453797</v>
      </c>
      <c r="KO66" s="25">
        <v>4.4273408459099999</v>
      </c>
      <c r="KP66" s="25">
        <v>4.6975431935999996</v>
      </c>
      <c r="KQ66" s="25">
        <v>3.54969446045</v>
      </c>
      <c r="KR66" s="25">
        <v>3.2945680498600001</v>
      </c>
      <c r="KS66" s="25">
        <v>3.1775439846600002</v>
      </c>
      <c r="KT66" s="25">
        <v>3.0507551624999998</v>
      </c>
      <c r="KU66" s="25">
        <v>3.2380145528000002</v>
      </c>
      <c r="KV66" s="25">
        <v>2.9636370936</v>
      </c>
      <c r="KW66" s="25">
        <v>3.1844545590200002</v>
      </c>
      <c r="KX66" s="25">
        <v>2.7406532172400002</v>
      </c>
      <c r="KY66" s="25">
        <v>2.6777879945700001</v>
      </c>
      <c r="KZ66" s="25">
        <v>3.1842912121000002</v>
      </c>
      <c r="LA66" s="25">
        <v>2.90136021049</v>
      </c>
      <c r="LB66" s="25">
        <v>3.0176948695300001</v>
      </c>
      <c r="LC66" s="25">
        <v>2.1501569956100002</v>
      </c>
      <c r="LD66" s="25">
        <v>2.899841398765</v>
      </c>
      <c r="LE66" s="25">
        <v>3.6495258019199999</v>
      </c>
      <c r="LF66" s="25">
        <v>5.2651960707200001</v>
      </c>
      <c r="LG66" s="25">
        <v>4.3621453115</v>
      </c>
      <c r="LH66" s="25">
        <v>4.3780717637800004</v>
      </c>
      <c r="LI66" s="25">
        <v>2.8632588815100002</v>
      </c>
      <c r="LJ66" s="25">
        <v>3.2339533563599998</v>
      </c>
      <c r="LK66" s="25">
        <v>3.8996959049000002</v>
      </c>
      <c r="LL66" s="25">
        <v>4.0715698277100003</v>
      </c>
      <c r="LM66" s="25">
        <v>2.9774318744200001</v>
      </c>
      <c r="LN66" s="25">
        <v>3.1000797315000002</v>
      </c>
      <c r="LO66" s="25">
        <v>3.3161277220600001</v>
      </c>
      <c r="LP66" s="25">
        <v>3.25848709</v>
      </c>
      <c r="LQ66" s="25">
        <v>2.6481575038899998</v>
      </c>
      <c r="LR66" s="25">
        <v>2.76315046709</v>
      </c>
      <c r="LS66" s="25">
        <v>3.6660720419600001</v>
      </c>
      <c r="LT66" s="25">
        <v>3.9842379713399998</v>
      </c>
      <c r="LU66" s="25">
        <v>4.0383693306700001</v>
      </c>
      <c r="LV66" s="25">
        <v>3.9675485723600001</v>
      </c>
      <c r="LW66" s="25">
        <v>4.2399849162200001</v>
      </c>
      <c r="LX66" s="25">
        <v>4.8335746907499999</v>
      </c>
      <c r="LY66" s="25">
        <v>5.7893407288000001</v>
      </c>
      <c r="LZ66" s="25">
        <v>4.6750386188100004</v>
      </c>
      <c r="MA66" s="25">
        <v>5.2859054028400001</v>
      </c>
      <c r="MB66" s="25">
        <v>4.4718800106799996</v>
      </c>
      <c r="MC66" s="25">
        <v>2.9337781880099998</v>
      </c>
      <c r="MD66" s="25">
        <v>3.5459989975399999</v>
      </c>
      <c r="ME66" s="25">
        <v>3.2208336808000002</v>
      </c>
      <c r="MF66" s="25">
        <v>3.4672831450900001</v>
      </c>
      <c r="MG66" s="25">
        <v>4.3574752849999996</v>
      </c>
      <c r="MH66" s="25">
        <v>3.2010202256000002</v>
      </c>
      <c r="MI66" s="25">
        <v>2.6093764748299999</v>
      </c>
      <c r="MJ66" s="25">
        <v>6.7785813236200004E-2</v>
      </c>
      <c r="MK66" s="25">
        <v>3.9187883424441301E-2</v>
      </c>
      <c r="ML66" s="25">
        <v>9.0545005716354696E-2</v>
      </c>
      <c r="MM66" s="25">
        <v>1.8500668909939999</v>
      </c>
      <c r="MN66" s="25">
        <v>2.012346004806</v>
      </c>
      <c r="MO66" s="25">
        <v>1.760266912806</v>
      </c>
      <c r="MP66" s="25">
        <v>2.6594992481549999</v>
      </c>
      <c r="MQ66" s="25">
        <v>2.4156252606000002</v>
      </c>
      <c r="MR66" s="25">
        <v>2.6004623588175</v>
      </c>
      <c r="MS66" s="25">
        <v>0.52933298212000002</v>
      </c>
      <c r="MT66" s="25">
        <v>2.9753183039</v>
      </c>
      <c r="MU66" s="25">
        <v>1.68227904191</v>
      </c>
      <c r="MV66" s="25">
        <v>3.2361597850199999</v>
      </c>
      <c r="MW66" s="25">
        <v>4.6240826045299999</v>
      </c>
      <c r="MX66" s="25">
        <v>3.7277465602136801</v>
      </c>
      <c r="MY66" s="25">
        <v>2.7225608662394301</v>
      </c>
      <c r="MZ66" s="25">
        <v>2.15385197559702</v>
      </c>
      <c r="NA66" s="25">
        <v>2.4113297418407198</v>
      </c>
      <c r="NB66" s="25">
        <v>2.2140433179382701</v>
      </c>
      <c r="NC66" s="25">
        <v>1.3935447026216301</v>
      </c>
      <c r="ND66" s="25">
        <v>1.28370874839115</v>
      </c>
      <c r="NE66" s="25">
        <v>1.6304322563170199</v>
      </c>
      <c r="NF66" s="25">
        <v>1.4358952357765999</v>
      </c>
      <c r="NG66" s="25">
        <v>1.4500120801615899</v>
      </c>
      <c r="NH66" s="25">
        <v>1.5054465240850701</v>
      </c>
      <c r="NI66" s="25">
        <v>1.4637846133410899</v>
      </c>
      <c r="NJ66" s="25">
        <v>1.47308107252925</v>
      </c>
      <c r="NK66" s="25">
        <v>1.4807707366517999</v>
      </c>
      <c r="NL66" s="25">
        <v>1.47254547417405</v>
      </c>
      <c r="NM66" s="25">
        <v>1.4754657611183699</v>
      </c>
      <c r="NN66" s="25">
        <v>1.4762606573147401</v>
      </c>
      <c r="NO66" s="25">
        <v>1.4747572975357199</v>
      </c>
      <c r="NP66" s="25">
        <v>1.47549457198961</v>
      </c>
      <c r="NQ66" s="25">
        <v>2.5133869999999998</v>
      </c>
      <c r="NR66" s="25">
        <v>1.69238</v>
      </c>
      <c r="NS66" s="25">
        <v>1.0410010000000001</v>
      </c>
      <c r="NT66" s="25">
        <v>1.7619119999999999</v>
      </c>
      <c r="NU66" s="25">
        <v>2.3833890000000002</v>
      </c>
      <c r="NV66" s="25">
        <v>1.9686980000000001</v>
      </c>
      <c r="NW66" s="25">
        <v>1.814209</v>
      </c>
      <c r="NX66" s="25">
        <v>2.1296789999999999</v>
      </c>
      <c r="NY66" s="25">
        <v>2.052022</v>
      </c>
      <c r="NZ66" s="25">
        <v>2.0164149999999998</v>
      </c>
      <c r="OA66" s="25">
        <v>1.2095590000000001</v>
      </c>
      <c r="OB66" s="25">
        <v>1.02345</v>
      </c>
      <c r="OC66" s="25">
        <v>0.76611410000000002</v>
      </c>
      <c r="OD66" s="25">
        <v>0.69896530000000001</v>
      </c>
      <c r="OE66" s="25">
        <v>0.6688035</v>
      </c>
      <c r="OF66" s="25">
        <v>0.71129430000000005</v>
      </c>
      <c r="OG66" s="25">
        <v>0.69302103333333298</v>
      </c>
      <c r="OH66" s="25">
        <v>0.69103961111111101</v>
      </c>
      <c r="OI66" s="25">
        <v>0.69845164814814797</v>
      </c>
      <c r="OJ66" s="25">
        <v>3.9704676999999999</v>
      </c>
      <c r="OK66" s="25">
        <v>4.9703184</v>
      </c>
      <c r="OL66" s="25">
        <v>5.2001887</v>
      </c>
      <c r="OM66" s="25">
        <v>4.7776274000000001</v>
      </c>
      <c r="ON66" s="25">
        <v>6.4987957999999999</v>
      </c>
      <c r="OO66" s="25">
        <v>2.1793477999999999</v>
      </c>
      <c r="OP66" s="25">
        <v>5.7370000000000001</v>
      </c>
      <c r="OQ66" s="25">
        <v>7.5899400000000004</v>
      </c>
      <c r="OR66" s="25">
        <v>7.173</v>
      </c>
      <c r="OS66" s="25">
        <v>4.8434542</v>
      </c>
      <c r="OT66" s="25">
        <v>5.8343570999999992</v>
      </c>
      <c r="OU66" s="25">
        <v>4.8304713000000001</v>
      </c>
      <c r="OV66" s="25">
        <v>5.2735666999999999</v>
      </c>
      <c r="OW66" s="25">
        <v>7.9104306186089515</v>
      </c>
      <c r="OX66" s="25">
        <v>7.3734223127490282</v>
      </c>
      <c r="OY66" s="25">
        <v>10.786759118270398</v>
      </c>
      <c r="OZ66" s="25">
        <v>9.3378958050479888</v>
      </c>
      <c r="PA66" s="25">
        <v>4.4483090000000001</v>
      </c>
      <c r="PB66" s="25">
        <v>4.74</v>
      </c>
      <c r="PC66" s="25">
        <v>4.2461088462052938</v>
      </c>
      <c r="PD66" s="25">
        <v>3.8975679580634237</v>
      </c>
      <c r="PE66" s="25">
        <v>7.6664724220318794</v>
      </c>
      <c r="PF66" s="25">
        <v>8.6069999999999993</v>
      </c>
      <c r="PG66" s="25">
        <v>5.3310000000000004</v>
      </c>
      <c r="PH66" s="25">
        <v>4.8929999999999998</v>
      </c>
    </row>
    <row r="67" spans="1:741" x14ac:dyDescent="0.3">
      <c r="A67" s="11" t="s">
        <v>50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5">
        <v>0</v>
      </c>
      <c r="CR67" s="25">
        <v>0</v>
      </c>
      <c r="CS67" s="25">
        <v>0</v>
      </c>
      <c r="CT67" s="25">
        <v>0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5">
        <v>0</v>
      </c>
      <c r="DH67" s="25">
        <v>0</v>
      </c>
      <c r="DI67" s="25">
        <v>0</v>
      </c>
      <c r="DJ67" s="25">
        <v>0</v>
      </c>
      <c r="DK67" s="25">
        <v>0</v>
      </c>
      <c r="DL67" s="25">
        <v>0</v>
      </c>
      <c r="DM67" s="25">
        <v>0</v>
      </c>
      <c r="DN67" s="25">
        <v>0</v>
      </c>
      <c r="DO67" s="25">
        <v>0</v>
      </c>
      <c r="DP67" s="25">
        <v>0</v>
      </c>
      <c r="DQ67" s="25">
        <v>0</v>
      </c>
      <c r="DR67" s="25">
        <v>0</v>
      </c>
      <c r="DS67" s="25">
        <v>0</v>
      </c>
      <c r="DT67" s="25">
        <v>0</v>
      </c>
      <c r="DU67" s="25">
        <v>0</v>
      </c>
      <c r="DV67" s="25">
        <v>0</v>
      </c>
      <c r="DW67" s="25">
        <v>0</v>
      </c>
      <c r="DX67" s="25">
        <v>0</v>
      </c>
      <c r="DY67" s="25">
        <v>0</v>
      </c>
      <c r="DZ67" s="25">
        <v>0</v>
      </c>
      <c r="EA67" s="25">
        <v>0</v>
      </c>
      <c r="EB67" s="25">
        <v>0</v>
      </c>
      <c r="EC67" s="25">
        <v>0</v>
      </c>
      <c r="ED67" s="25">
        <v>0</v>
      </c>
      <c r="EE67" s="25">
        <v>0</v>
      </c>
      <c r="EF67" s="25">
        <v>0</v>
      </c>
      <c r="EG67" s="25">
        <v>0</v>
      </c>
      <c r="EH67" s="25">
        <v>0</v>
      </c>
      <c r="EI67" s="25">
        <v>0</v>
      </c>
      <c r="EJ67" s="25">
        <v>0</v>
      </c>
      <c r="EK67" s="25">
        <v>0.31918378317529772</v>
      </c>
      <c r="EL67" s="25">
        <v>0.35397481554140503</v>
      </c>
      <c r="EM67" s="25">
        <v>0.39255807043541813</v>
      </c>
      <c r="EN67" s="25">
        <v>0.43534690011287869</v>
      </c>
      <c r="EO67" s="25">
        <v>0.48279971222518248</v>
      </c>
      <c r="EP67" s="25">
        <v>0.53542488085772733</v>
      </c>
      <c r="EQ67" s="25">
        <v>0.6585088878941826</v>
      </c>
      <c r="ER67" s="25">
        <v>0.73028635667464847</v>
      </c>
      <c r="ES67" s="25">
        <v>0.8098875695521851</v>
      </c>
      <c r="ET67" s="25">
        <v>0.89816531463337324</v>
      </c>
      <c r="EU67" s="25">
        <v>0.9960653339284109</v>
      </c>
      <c r="EV67" s="25">
        <v>1.1046364553266077</v>
      </c>
      <c r="EW67" s="25">
        <v>1.2250418289572076</v>
      </c>
      <c r="EX67" s="25">
        <v>1.3585713883135431</v>
      </c>
      <c r="EY67" s="25">
        <v>1.5066556696397193</v>
      </c>
      <c r="EZ67" s="25">
        <v>1.6708811376304487</v>
      </c>
      <c r="FA67" s="25">
        <v>1.8530071816321674</v>
      </c>
      <c r="FB67" s="25">
        <v>2.0549849644300737</v>
      </c>
      <c r="FC67" s="25">
        <v>2.2789783255529517</v>
      </c>
      <c r="FD67" s="25">
        <v>2.5273869630382233</v>
      </c>
      <c r="FE67" s="25">
        <v>2.8028721420093898</v>
      </c>
      <c r="FF67" s="25">
        <v>3.1083852054884131</v>
      </c>
      <c r="FG67" s="25">
        <v>3.4471991928866501</v>
      </c>
      <c r="FH67" s="25">
        <v>3.8229439049112948</v>
      </c>
      <c r="FI67" s="25">
        <v>2.7586540099999999</v>
      </c>
      <c r="FJ67" s="25">
        <v>2.8892908500000001</v>
      </c>
      <c r="FK67" s="25">
        <v>2.6892207200000002</v>
      </c>
      <c r="FL67" s="25">
        <v>3.65143021</v>
      </c>
      <c r="FM67" s="25">
        <v>4.6137142999999998</v>
      </c>
      <c r="FN67" s="25">
        <v>3.7377311200000003</v>
      </c>
      <c r="FO67" s="25">
        <v>3.8808472300000001</v>
      </c>
      <c r="FP67" s="25">
        <v>5.9847679800000009</v>
      </c>
      <c r="FQ67" s="25">
        <v>8.0886701900000002</v>
      </c>
      <c r="FR67" s="25">
        <v>10.175542439999999</v>
      </c>
      <c r="FS67" s="25">
        <v>9.1497158200000008</v>
      </c>
      <c r="FT67" s="25">
        <v>15.065264529999999</v>
      </c>
      <c r="FU67" s="25">
        <v>2.9667187500000001</v>
      </c>
      <c r="FV67" s="25">
        <v>3.9581154600000001</v>
      </c>
      <c r="FW67" s="25">
        <v>4.9495062000000001</v>
      </c>
      <c r="FX67" s="25">
        <v>6.9382602800000006</v>
      </c>
      <c r="FY67" s="25">
        <v>8.9267717599999994</v>
      </c>
      <c r="FZ67" s="25">
        <v>8.9268275799999994</v>
      </c>
      <c r="GA67" s="25">
        <v>10.1129838</v>
      </c>
      <c r="GB67" s="25">
        <v>11.61078882</v>
      </c>
      <c r="GC67" s="25">
        <v>13.108059800000001</v>
      </c>
      <c r="GD67" s="25">
        <v>13.368161300000001</v>
      </c>
      <c r="GE67" s="25">
        <v>13.62819107</v>
      </c>
      <c r="GF67" s="25">
        <v>19.08401005</v>
      </c>
      <c r="GG67" s="25">
        <v>11.511444030519984</v>
      </c>
      <c r="GH67" s="25">
        <v>16.656231094440006</v>
      </c>
      <c r="GI67" s="25">
        <v>14.716964705240001</v>
      </c>
      <c r="GJ67" s="25">
        <v>10.60560301752</v>
      </c>
      <c r="GK67" s="25">
        <v>12.012147233239993</v>
      </c>
      <c r="GL67" s="25">
        <v>13.181414387399993</v>
      </c>
      <c r="GM67" s="25">
        <v>19.980773784747168</v>
      </c>
      <c r="GN67" s="25">
        <v>24.743039034100835</v>
      </c>
      <c r="GO67" s="25">
        <v>23.213976226216158</v>
      </c>
      <c r="GP67" s="25">
        <v>30.18659842032157</v>
      </c>
      <c r="GQ67" s="25">
        <v>51.231256128697304</v>
      </c>
      <c r="GR67" s="25">
        <v>80.445187899475442</v>
      </c>
      <c r="GS67" s="25">
        <v>40.221892576828914</v>
      </c>
      <c r="GT67" s="25">
        <v>34.643632490250006</v>
      </c>
      <c r="GU67" s="25">
        <v>32.379133491902252</v>
      </c>
      <c r="GV67" s="25">
        <v>33.671599254498481</v>
      </c>
      <c r="GW67" s="25">
        <v>31.44756041980397</v>
      </c>
      <c r="GX67" s="25">
        <v>30.769973190957099</v>
      </c>
      <c r="GY67" s="25">
        <v>34.418603997620139</v>
      </c>
      <c r="GZ67" s="25">
        <v>34.612532233939312</v>
      </c>
      <c r="HA67" s="25">
        <v>29.476856776541144</v>
      </c>
      <c r="HB67" s="25">
        <v>37.008852599381314</v>
      </c>
      <c r="HC67" s="25">
        <v>37.319284187643269</v>
      </c>
      <c r="HD67" s="25">
        <v>35.208500751936029</v>
      </c>
      <c r="HE67" s="25">
        <v>49.077363941240073</v>
      </c>
      <c r="HF67" s="25">
        <v>40.333666456760078</v>
      </c>
      <c r="HG67" s="25">
        <v>43.201432355599906</v>
      </c>
      <c r="HH67" s="25">
        <v>55.275976455170088</v>
      </c>
      <c r="HI67" s="25">
        <v>57.869036657349888</v>
      </c>
      <c r="HJ67" s="25">
        <v>43.339462823930141</v>
      </c>
      <c r="HK67" s="25">
        <v>42.870138385519979</v>
      </c>
      <c r="HL67" s="25">
        <v>43.46868632484022</v>
      </c>
      <c r="HM67" s="25">
        <v>44.42766441623013</v>
      </c>
      <c r="HN67" s="25">
        <v>53.297422658079959</v>
      </c>
      <c r="HO67" s="25">
        <v>54.396968258610009</v>
      </c>
      <c r="HP67" s="25">
        <v>70.207303718320119</v>
      </c>
      <c r="HQ67" s="25">
        <v>47.088646149999995</v>
      </c>
      <c r="HR67" s="25">
        <v>36.366233000000001</v>
      </c>
      <c r="HS67" s="25">
        <v>31.439568999999999</v>
      </c>
      <c r="HT67" s="25">
        <v>26.512905700000299</v>
      </c>
      <c r="HU67" s="25">
        <v>24.5440170799999</v>
      </c>
      <c r="HV67" s="25">
        <v>22.4587268399994</v>
      </c>
      <c r="HW67" s="25">
        <v>24.496925109999701</v>
      </c>
      <c r="HX67" s="25">
        <v>29.698803000000002</v>
      </c>
      <c r="HY67" s="25">
        <v>27.128176179999798</v>
      </c>
      <c r="HZ67" s="25">
        <v>26.76566085</v>
      </c>
      <c r="IA67" s="25">
        <v>30.692018659999999</v>
      </c>
      <c r="IB67" s="25">
        <v>30.190214999999998</v>
      </c>
      <c r="IC67" s="25">
        <v>20.185326189999699</v>
      </c>
      <c r="ID67" s="25">
        <v>19.0246776400001</v>
      </c>
      <c r="IE67" s="25">
        <v>15.5158110999995</v>
      </c>
      <c r="IF67" s="25">
        <v>14.004297450000101</v>
      </c>
      <c r="IG67" s="25">
        <v>18.756375440309899</v>
      </c>
      <c r="IH67" s="25">
        <v>21.542528519999699</v>
      </c>
      <c r="II67" s="25">
        <v>22.1950861099997</v>
      </c>
      <c r="IJ67" s="25">
        <v>25.5802957999997</v>
      </c>
      <c r="IK67" s="25">
        <v>19.450005310000201</v>
      </c>
      <c r="IL67" s="25">
        <v>15.5420271100002</v>
      </c>
      <c r="IM67" s="25">
        <v>16.625821890000299</v>
      </c>
      <c r="IN67" s="25">
        <v>19.7164580800011</v>
      </c>
      <c r="IO67" s="25">
        <v>19.1950185600002</v>
      </c>
      <c r="IP67" s="25">
        <v>16.3084485399994</v>
      </c>
      <c r="IQ67" s="25">
        <v>21.838622840000099</v>
      </c>
      <c r="IR67" s="25">
        <v>22.316413010000101</v>
      </c>
      <c r="IS67" s="25">
        <v>21.9227973299997</v>
      </c>
      <c r="IT67" s="25">
        <v>20.333721379999499</v>
      </c>
      <c r="IU67" s="25">
        <v>17.793568250000501</v>
      </c>
      <c r="IV67" s="25">
        <v>24.61082296</v>
      </c>
      <c r="IW67" s="25">
        <v>24.275454309999901</v>
      </c>
      <c r="IX67" s="25">
        <v>23.383498635500299</v>
      </c>
      <c r="IY67" s="25">
        <v>23.303953180000001</v>
      </c>
      <c r="IZ67" s="25">
        <v>28.106733110000899</v>
      </c>
      <c r="JA67" s="25">
        <v>23.284848960000399</v>
      </c>
      <c r="JB67" s="25">
        <v>18.198758430000101</v>
      </c>
      <c r="JC67" s="25">
        <v>18.737117819999799</v>
      </c>
      <c r="JD67" s="25">
        <v>19.1245917</v>
      </c>
      <c r="JE67" s="25">
        <v>22.1323427900006</v>
      </c>
      <c r="JF67" s="25">
        <v>17.2366089</v>
      </c>
      <c r="JG67" s="25">
        <v>20.780538712344999</v>
      </c>
      <c r="JH67" s="25">
        <v>24.324468524690001</v>
      </c>
      <c r="JI67" s="25">
        <v>23.463872455499999</v>
      </c>
      <c r="JJ67" s="25">
        <v>20.386938633101401</v>
      </c>
      <c r="JK67" s="25">
        <v>20.9383003163999</v>
      </c>
      <c r="JL67" s="25">
        <v>20.709454959999601</v>
      </c>
      <c r="JM67" s="25">
        <v>17.763210769179999</v>
      </c>
      <c r="JN67" s="25">
        <v>15.009955655560001</v>
      </c>
      <c r="JO67" s="25">
        <v>18.091649808940002</v>
      </c>
      <c r="JP67" s="25">
        <v>15.454846096760001</v>
      </c>
      <c r="JQ67" s="25">
        <v>18.189739444459999</v>
      </c>
      <c r="JR67" s="25">
        <v>17.341982885669999</v>
      </c>
      <c r="JS67" s="25">
        <v>18.318867286029999</v>
      </c>
      <c r="JT67" s="25">
        <v>21.119781945149999</v>
      </c>
      <c r="JU67" s="25">
        <v>18.519411450540002</v>
      </c>
      <c r="JV67" s="25">
        <v>19.465711765689999</v>
      </c>
      <c r="JW67" s="25">
        <v>24.114790182</v>
      </c>
      <c r="JX67" s="25">
        <v>30.840840963649999</v>
      </c>
      <c r="JY67" s="25">
        <v>18.664413705409999</v>
      </c>
      <c r="JZ67" s="25">
        <v>19.100036315920001</v>
      </c>
      <c r="KA67" s="25">
        <v>21.157428057059999</v>
      </c>
      <c r="KB67" s="25">
        <v>20.824504262400001</v>
      </c>
      <c r="KC67" s="25">
        <v>23.87919846942</v>
      </c>
      <c r="KD67" s="25">
        <v>25.312752990509999</v>
      </c>
      <c r="KE67" s="25">
        <v>19.323677545759999</v>
      </c>
      <c r="KF67" s="25">
        <v>22.319094460550001</v>
      </c>
      <c r="KG67" s="25">
        <v>18.665149146299999</v>
      </c>
      <c r="KH67" s="25">
        <v>17.69753515511</v>
      </c>
      <c r="KI67" s="25">
        <v>16.516880637</v>
      </c>
      <c r="KJ67" s="25">
        <v>25.05781323631</v>
      </c>
      <c r="KK67" s="25">
        <v>21.720252136629998</v>
      </c>
      <c r="KL67" s="25">
        <v>23.095607607280002</v>
      </c>
      <c r="KM67" s="25">
        <v>21.5885964818609</v>
      </c>
      <c r="KN67" s="25">
        <v>21.1323721121462</v>
      </c>
      <c r="KO67" s="25">
        <v>19.934672483789999</v>
      </c>
      <c r="KP67" s="25">
        <v>23.85548507351</v>
      </c>
      <c r="KQ67" s="25">
        <v>21.222372289110101</v>
      </c>
      <c r="KR67" s="25">
        <v>21.718213961410001</v>
      </c>
      <c r="KS67" s="25">
        <v>20.976294066299999</v>
      </c>
      <c r="KT67" s="25">
        <v>25.232495450959998</v>
      </c>
      <c r="KU67" s="25">
        <v>27.7734406818</v>
      </c>
      <c r="KV67" s="25">
        <v>32.200377063560097</v>
      </c>
      <c r="KW67" s="25">
        <v>26.746807119459898</v>
      </c>
      <c r="KX67" s="25">
        <v>24.572824120600099</v>
      </c>
      <c r="KY67" s="25">
        <v>25.176943747749998</v>
      </c>
      <c r="KZ67" s="25">
        <v>25.069185724499999</v>
      </c>
      <c r="LA67" s="25">
        <v>27.437546508539899</v>
      </c>
      <c r="LB67" s="25">
        <v>26.498965138200099</v>
      </c>
      <c r="LC67" s="25">
        <v>34.293304836280001</v>
      </c>
      <c r="LD67" s="25">
        <v>31.315121744540001</v>
      </c>
      <c r="LE67" s="25">
        <v>28.336938652800001</v>
      </c>
      <c r="LF67" s="25">
        <v>29.104245686550001</v>
      </c>
      <c r="LG67" s="25">
        <v>31.065470997600102</v>
      </c>
      <c r="LH67" s="25">
        <v>39.684063276640103</v>
      </c>
      <c r="LI67" s="25">
        <v>42.336910715560002</v>
      </c>
      <c r="LJ67" s="25">
        <v>27.141721611680001</v>
      </c>
      <c r="LK67" s="25">
        <v>33.901311408969903</v>
      </c>
      <c r="LL67" s="25">
        <v>32.123475359740098</v>
      </c>
      <c r="LM67" s="25">
        <v>33.069667344050103</v>
      </c>
      <c r="LN67" s="25">
        <v>27.618077001849901</v>
      </c>
      <c r="LO67" s="25">
        <v>29.58576311174</v>
      </c>
      <c r="LP67" s="25">
        <v>28.065666215039901</v>
      </c>
      <c r="LQ67" s="25">
        <v>26.6304402469801</v>
      </c>
      <c r="LR67" s="25">
        <v>24.253510645790001</v>
      </c>
      <c r="LS67" s="25">
        <v>27.21227304824</v>
      </c>
      <c r="LT67" s="25">
        <v>38.23143763425</v>
      </c>
      <c r="LU67" s="25">
        <v>28.506433638550099</v>
      </c>
      <c r="LV67" s="25">
        <v>25.5028726412</v>
      </c>
      <c r="LW67" s="25">
        <v>28.944677817270001</v>
      </c>
      <c r="LX67" s="25">
        <v>27.455491898480101</v>
      </c>
      <c r="LY67" s="25">
        <v>24.40098471052</v>
      </c>
      <c r="LZ67" s="25">
        <v>20.791929307029999</v>
      </c>
      <c r="MA67" s="25">
        <v>26.850342105519999</v>
      </c>
      <c r="MB67" s="25">
        <v>27.100981455980101</v>
      </c>
      <c r="MC67" s="25">
        <v>28.336886674500001</v>
      </c>
      <c r="MD67" s="25">
        <v>27.72478711278</v>
      </c>
      <c r="ME67" s="25">
        <v>32.84885719543</v>
      </c>
      <c r="MF67" s="25">
        <v>35.767079750240001</v>
      </c>
      <c r="MG67" s="25">
        <v>32.807796225369998</v>
      </c>
      <c r="MH67" s="25">
        <v>28.75796093236</v>
      </c>
      <c r="MI67" s="25">
        <v>23.014288837780001</v>
      </c>
      <c r="MJ67" s="25">
        <v>0.56386697330340096</v>
      </c>
      <c r="MK67" s="25">
        <v>0.34890744495629</v>
      </c>
      <c r="ML67" s="25">
        <v>0.79756877520132397</v>
      </c>
      <c r="MM67" s="25">
        <v>9.3976197369320094</v>
      </c>
      <c r="MN67" s="25">
        <v>12.195441655191001</v>
      </c>
      <c r="MO67" s="25">
        <v>17.002132004700002</v>
      </c>
      <c r="MP67" s="25">
        <v>20.793590334585002</v>
      </c>
      <c r="MQ67" s="25">
        <v>24.6366428965725</v>
      </c>
      <c r="MR67" s="25">
        <v>26.82530981268</v>
      </c>
      <c r="MS67" s="25">
        <v>21.586954722079899</v>
      </c>
      <c r="MT67" s="25">
        <v>28.663397414559899</v>
      </c>
      <c r="MU67" s="25">
        <v>27.9348175007901</v>
      </c>
      <c r="MV67" s="25">
        <v>30.779723489487701</v>
      </c>
      <c r="MW67" s="25">
        <v>32.911807799229997</v>
      </c>
      <c r="MX67" s="25">
        <v>27.241650280862601</v>
      </c>
      <c r="MY67" s="25">
        <v>33.535827439667401</v>
      </c>
      <c r="MZ67" s="25">
        <v>30.071501231553</v>
      </c>
      <c r="NA67" s="25">
        <v>29.702159759852801</v>
      </c>
      <c r="NB67" s="25">
        <v>30.9118764246663</v>
      </c>
      <c r="NC67" s="25">
        <v>24.6317145438781</v>
      </c>
      <c r="ND67" s="25">
        <v>31.3624836938831</v>
      </c>
      <c r="NE67" s="25">
        <v>28.968691554142499</v>
      </c>
      <c r="NF67" s="25">
        <v>28.320963263967901</v>
      </c>
      <c r="NG67" s="25">
        <v>29.550712837331201</v>
      </c>
      <c r="NH67" s="25">
        <v>28.9467892184805</v>
      </c>
      <c r="NI67" s="25">
        <v>28.9394884399265</v>
      </c>
      <c r="NJ67" s="25">
        <v>29.145663498579399</v>
      </c>
      <c r="NK67" s="25">
        <v>29.0106470523288</v>
      </c>
      <c r="NL67" s="25">
        <v>29.031932996944899</v>
      </c>
      <c r="NM67" s="25">
        <v>29.062747849284399</v>
      </c>
      <c r="NN67" s="25">
        <v>29.035109299519402</v>
      </c>
      <c r="NO67" s="25">
        <v>29.043263381916201</v>
      </c>
      <c r="NP67" s="25">
        <v>29.047040176906702</v>
      </c>
      <c r="NQ67" s="25">
        <v>29.467324000000001</v>
      </c>
      <c r="NR67" s="25">
        <v>24.440094999999999</v>
      </c>
      <c r="NS67" s="25">
        <v>27.02178</v>
      </c>
      <c r="NT67" s="25">
        <v>26.400251999999998</v>
      </c>
      <c r="NU67" s="25">
        <v>31.157821999999999</v>
      </c>
      <c r="NV67" s="25">
        <v>25.201968000000001</v>
      </c>
      <c r="NW67" s="25">
        <v>23.677333000000001</v>
      </c>
      <c r="NX67" s="25">
        <v>34.831899999999997</v>
      </c>
      <c r="NY67" s="25">
        <v>35.608210999999997</v>
      </c>
      <c r="NZ67" s="25">
        <v>27.004556999999998</v>
      </c>
      <c r="OA67" s="25">
        <v>30.684123</v>
      </c>
      <c r="OB67" s="25">
        <v>42.040002999999999</v>
      </c>
      <c r="OC67" s="25">
        <v>33.638064800000002</v>
      </c>
      <c r="OD67" s="25">
        <v>33.386213699999999</v>
      </c>
      <c r="OE67" s="25">
        <v>33.671806400000001</v>
      </c>
      <c r="OF67" s="25">
        <v>33.565361633333303</v>
      </c>
      <c r="OG67" s="25">
        <v>33.541127244444397</v>
      </c>
      <c r="OH67" s="25">
        <v>33.5927650925926</v>
      </c>
      <c r="OI67" s="25">
        <v>33.566417990123398</v>
      </c>
      <c r="OJ67" s="25">
        <v>30.2172999</v>
      </c>
      <c r="OK67" s="25">
        <v>30.914458</v>
      </c>
      <c r="OL67" s="25">
        <v>28.820067699999999</v>
      </c>
      <c r="OM67" s="25">
        <v>30.845348399999999</v>
      </c>
      <c r="ON67" s="25">
        <v>35.793714399999999</v>
      </c>
      <c r="OO67" s="25">
        <v>25.433065600000003</v>
      </c>
      <c r="OP67" s="25">
        <v>33.146999999999998</v>
      </c>
      <c r="OQ67" s="25">
        <v>35.973262200000001</v>
      </c>
      <c r="OR67" s="25">
        <v>35.999000000000002</v>
      </c>
      <c r="OS67" s="25">
        <v>37.6349996</v>
      </c>
      <c r="OT67" s="25">
        <v>37.635504700000006</v>
      </c>
      <c r="OU67" s="25">
        <v>37.782596599999998</v>
      </c>
      <c r="OV67" s="25">
        <v>48.169445100000004</v>
      </c>
      <c r="OW67" s="25">
        <v>47.09376855244323</v>
      </c>
      <c r="OX67" s="25">
        <v>45.763010150981636</v>
      </c>
      <c r="OY67" s="25">
        <v>50.766045112487618</v>
      </c>
      <c r="OZ67" s="25">
        <v>68.615195860396213</v>
      </c>
      <c r="PA67" s="25">
        <v>38.312105000000003</v>
      </c>
      <c r="PB67" s="25">
        <v>38.875</v>
      </c>
      <c r="PC67" s="25">
        <v>42.47797484451619</v>
      </c>
      <c r="PD67" s="25">
        <v>38.621533066445025</v>
      </c>
      <c r="PE67" s="25">
        <v>41.407241211863848</v>
      </c>
      <c r="PF67" s="25">
        <v>47.335999999999999</v>
      </c>
      <c r="PG67" s="25">
        <v>50.494999999999997</v>
      </c>
      <c r="PH67" s="25">
        <v>65.935000000000002</v>
      </c>
    </row>
    <row r="68" spans="1:741" x14ac:dyDescent="0.3">
      <c r="A68" s="11" t="s">
        <v>51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5">
        <v>0</v>
      </c>
      <c r="CR68" s="25">
        <v>0</v>
      </c>
      <c r="CS68" s="25">
        <v>0</v>
      </c>
      <c r="CT68" s="25">
        <v>0</v>
      </c>
      <c r="CU68" s="25">
        <v>0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5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0</v>
      </c>
      <c r="DM68" s="25">
        <v>0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2.7707753193099709E-3</v>
      </c>
      <c r="EL68" s="25">
        <v>3.0727898291147563E-3</v>
      </c>
      <c r="EM68" s="25">
        <v>3.4077239204882647E-3</v>
      </c>
      <c r="EN68" s="25">
        <v>3.7791658278214851E-3</v>
      </c>
      <c r="EO68" s="25">
        <v>4.1910949030540268E-3</v>
      </c>
      <c r="EP68" s="25">
        <v>4.6479242474869158E-3</v>
      </c>
      <c r="EQ68" s="25">
        <v>5.7163937214234559E-3</v>
      </c>
      <c r="ER68" s="25">
        <v>6.3394806370586131E-3</v>
      </c>
      <c r="ES68" s="25">
        <v>7.0304840264980017E-3</v>
      </c>
      <c r="ET68" s="25">
        <v>7.7968067853862837E-3</v>
      </c>
      <c r="EU68" s="25">
        <v>8.6466587249933863E-3</v>
      </c>
      <c r="EV68" s="25">
        <v>9.589144526017666E-3</v>
      </c>
      <c r="EW68" s="25">
        <v>1.0634361279353591E-2</v>
      </c>
      <c r="EX68" s="25">
        <v>1.1793506658803129E-2</v>
      </c>
      <c r="EY68" s="25">
        <v>1.3078998884612669E-2</v>
      </c>
      <c r="EZ68" s="25">
        <v>1.4504609763035451E-2</v>
      </c>
      <c r="FA68" s="25">
        <v>1.6085612227206312E-2</v>
      </c>
      <c r="FB68" s="25">
        <v>1.7838943959971803E-2</v>
      </c>
      <c r="FC68" s="25">
        <v>1.9783388851608727E-2</v>
      </c>
      <c r="FD68" s="25">
        <v>2.1939778236434077E-2</v>
      </c>
      <c r="FE68" s="25">
        <v>2.4331214064205395E-2</v>
      </c>
      <c r="FF68" s="25">
        <v>2.6983316397203781E-2</v>
      </c>
      <c r="FG68" s="25">
        <v>2.9924497884498993E-2</v>
      </c>
      <c r="FH68" s="25">
        <v>3.3186268153909376E-2</v>
      </c>
      <c r="FI68" s="25">
        <v>6.447594999999999E-2</v>
      </c>
      <c r="FJ68" s="25">
        <v>6.7529270000000002E-2</v>
      </c>
      <c r="FK68" s="25">
        <v>4.2803540000000001E-2</v>
      </c>
      <c r="FL68" s="25">
        <v>6.0349230000000004E-2</v>
      </c>
      <c r="FM68" s="25">
        <v>7.7898469999999997E-2</v>
      </c>
      <c r="FN68" s="25">
        <v>8.7639600000000012E-2</v>
      </c>
      <c r="FO68" s="25">
        <v>9.0995259999999994E-2</v>
      </c>
      <c r="FP68" s="25">
        <v>5.9632739999999997E-2</v>
      </c>
      <c r="FQ68" s="25">
        <v>2.8268390000000001E-2</v>
      </c>
      <c r="FR68" s="25">
        <v>4.3543800000000001E-2</v>
      </c>
      <c r="FS68" s="25">
        <v>3.1754650000000002E-2</v>
      </c>
      <c r="FT68" s="25">
        <v>4.0027190000000004E-2</v>
      </c>
      <c r="FU68" s="25">
        <v>9.7836030000000004E-2</v>
      </c>
      <c r="FV68" s="25">
        <v>0.13053188000000002</v>
      </c>
      <c r="FW68" s="25">
        <v>0.16322766</v>
      </c>
      <c r="FX68" s="25">
        <v>0.1091249</v>
      </c>
      <c r="FY68" s="25">
        <v>5.5019999999999999E-2</v>
      </c>
      <c r="FZ68" s="25">
        <v>6.5849520000000009E-2</v>
      </c>
      <c r="GA68" s="25">
        <v>7.4599029999999997E-2</v>
      </c>
      <c r="GB68" s="25">
        <v>7.3542919999999998E-2</v>
      </c>
      <c r="GC68" s="25">
        <v>7.2484889999999996E-2</v>
      </c>
      <c r="GD68" s="25">
        <v>6.3395670000000001E-2</v>
      </c>
      <c r="GE68" s="25">
        <v>5.4304860000000003E-2</v>
      </c>
      <c r="GF68" s="25">
        <v>7.6044840000000002E-2</v>
      </c>
      <c r="GG68" s="25">
        <v>0.7002359870799999</v>
      </c>
      <c r="GH68" s="25">
        <v>0.10716425216</v>
      </c>
      <c r="GI68" s="25">
        <v>9.468300016000003E-2</v>
      </c>
      <c r="GJ68" s="25">
        <v>2.5136483120000004E-2</v>
      </c>
      <c r="GK68" s="25">
        <v>2.8470222199999996E-2</v>
      </c>
      <c r="GL68" s="25">
        <v>4.7554844960000002E-2</v>
      </c>
      <c r="GM68" s="25">
        <v>0.11706643868388</v>
      </c>
      <c r="GN68" s="25">
        <v>2.6939721398270797</v>
      </c>
      <c r="GO68" s="25">
        <v>0.12578725602995999</v>
      </c>
      <c r="GP68" s="25">
        <v>0.15411070085824002</v>
      </c>
      <c r="GQ68" s="25">
        <v>0.14095454047472</v>
      </c>
      <c r="GR68" s="25">
        <v>0.17635039931264002</v>
      </c>
      <c r="GS68" s="25">
        <v>0.21413703191650008</v>
      </c>
      <c r="GT68" s="25">
        <v>0.12833680316800003</v>
      </c>
      <c r="GU68" s="25">
        <v>9.1688947752640013E-2</v>
      </c>
      <c r="GV68" s="25">
        <v>0.14030647706291993</v>
      </c>
      <c r="GW68" s="25">
        <v>0.13556325195139984</v>
      </c>
      <c r="GX68" s="25">
        <v>4.7505507566579987E-2</v>
      </c>
      <c r="GY68" s="25">
        <v>9.0522458747700096E-2</v>
      </c>
      <c r="GZ68" s="25">
        <v>0.12755558816531992</v>
      </c>
      <c r="HA68" s="25">
        <v>7.53968387795E-2</v>
      </c>
      <c r="HB68" s="25">
        <v>0.23767307291811995</v>
      </c>
      <c r="HC68" s="25">
        <v>0.13268349356668005</v>
      </c>
      <c r="HD68" s="25">
        <v>8.3535964093260015E-2</v>
      </c>
      <c r="HE68" s="25">
        <v>0.20759277940000007</v>
      </c>
      <c r="HF68" s="25">
        <v>0.12137509957000001</v>
      </c>
      <c r="HG68" s="25">
        <v>0.18693570073999999</v>
      </c>
      <c r="HH68" s="25">
        <v>0.24507786238999996</v>
      </c>
      <c r="HI68" s="25">
        <v>0.28588545980000007</v>
      </c>
      <c r="HJ68" s="25">
        <v>0.19692851423999999</v>
      </c>
      <c r="HK68" s="25">
        <v>0.16322623431000002</v>
      </c>
      <c r="HL68" s="25">
        <v>0.22901705070000003</v>
      </c>
      <c r="HM68" s="25">
        <v>0.12445517278000003</v>
      </c>
      <c r="HN68" s="25">
        <v>0.19254270953999994</v>
      </c>
      <c r="HO68" s="25">
        <v>0.16836261787000001</v>
      </c>
      <c r="HP68" s="25">
        <v>0.23416544540999998</v>
      </c>
      <c r="HQ68" s="25">
        <v>0.16438851000000002</v>
      </c>
      <c r="HR68" s="25">
        <v>0.17039372</v>
      </c>
      <c r="HS68" s="25">
        <v>0.21599335</v>
      </c>
      <c r="HT68" s="25">
        <v>0.26159292000000001</v>
      </c>
      <c r="HU68" s="25">
        <v>9.4415999999999999E-4</v>
      </c>
      <c r="HV68" s="25">
        <v>9.2130000000000001E-4</v>
      </c>
      <c r="HW68" s="25">
        <v>2.33336E-3</v>
      </c>
      <c r="HX68" s="25">
        <v>2.4444699999999998E-3</v>
      </c>
      <c r="HY68" s="25">
        <v>4.9709200000000002E-3</v>
      </c>
      <c r="HZ68" s="25">
        <v>0.12435199000000001</v>
      </c>
      <c r="IA68" s="25">
        <v>0.22167708999999999</v>
      </c>
      <c r="IB68" s="25">
        <v>8.7305389999999997E-2</v>
      </c>
      <c r="IC68" s="25">
        <v>0.16608394000000001</v>
      </c>
      <c r="ID68" s="25">
        <v>0.14715681</v>
      </c>
      <c r="IE68" s="25">
        <v>0.12869496999999999</v>
      </c>
      <c r="IF68" s="25">
        <v>0.11042396</v>
      </c>
      <c r="IG68" s="25">
        <v>0.12746539000000001</v>
      </c>
      <c r="IH68" s="25">
        <v>9.2835059999999997E-2</v>
      </c>
      <c r="II68" s="25">
        <v>8.7083579999999994E-2</v>
      </c>
      <c r="IJ68" s="25">
        <v>0.14433468999999999</v>
      </c>
      <c r="IK68" s="25">
        <v>0.11131474</v>
      </c>
      <c r="IL68" s="25">
        <v>0.16132260000000001</v>
      </c>
      <c r="IM68" s="25">
        <v>0.12565312000000001</v>
      </c>
      <c r="IN68" s="25">
        <v>0.13151305999999999</v>
      </c>
      <c r="IO68" s="25">
        <v>0.12748253000000001</v>
      </c>
      <c r="IP68" s="25">
        <v>6.8625699999999998E-2</v>
      </c>
      <c r="IQ68" s="25">
        <v>0.40076044999999999</v>
      </c>
      <c r="IR68" s="25">
        <v>0.26735027</v>
      </c>
      <c r="IS68" s="25">
        <v>7.2273290000000004E-2</v>
      </c>
      <c r="IT68" s="25">
        <v>0.12353782000000001</v>
      </c>
      <c r="IU68" s="25">
        <v>0.32871843000000001</v>
      </c>
      <c r="IV68" s="25">
        <v>7.2853669999999801E-2</v>
      </c>
      <c r="IW68" s="25">
        <v>0.15334390000000001</v>
      </c>
      <c r="IX68" s="25">
        <v>0.10727322</v>
      </c>
      <c r="IY68" s="25">
        <v>8.0300769999999896E-2</v>
      </c>
      <c r="IZ68" s="25">
        <v>0.14391488999999999</v>
      </c>
      <c r="JA68" s="25">
        <v>9.8844660000000195E-2</v>
      </c>
      <c r="JB68" s="25">
        <v>6.5076270000000006E-2</v>
      </c>
      <c r="JC68" s="25">
        <v>7.4274430000000002E-2</v>
      </c>
      <c r="JD68" s="25">
        <v>8.9332649999999902E-2</v>
      </c>
      <c r="JE68" s="25">
        <v>0.13062465000000001</v>
      </c>
      <c r="JF68" s="25">
        <v>0.123528</v>
      </c>
      <c r="JG68" s="25">
        <v>8.7512154839999995E-2</v>
      </c>
      <c r="JH68" s="25">
        <v>5.1496309679999901E-2</v>
      </c>
      <c r="JI68" s="25">
        <v>5.0598284700000003E-2</v>
      </c>
      <c r="JJ68" s="25">
        <v>4.2000660000000002E-2</v>
      </c>
      <c r="JK68" s="25">
        <v>4.3167720000000104E-3</v>
      </c>
      <c r="JL68" s="25">
        <v>0.21382292</v>
      </c>
      <c r="JM68" s="25">
        <v>0.15978712406000001</v>
      </c>
      <c r="JN68" s="25">
        <v>0.10379916904</v>
      </c>
      <c r="JO68" s="25">
        <v>0.12492607819</v>
      </c>
      <c r="JP68" s="25">
        <v>4.43165487E-2</v>
      </c>
      <c r="JQ68" s="25">
        <v>0.10442521554</v>
      </c>
      <c r="JR68" s="25">
        <v>0.11706048569999999</v>
      </c>
      <c r="JS68" s="25">
        <v>0.13090761528</v>
      </c>
      <c r="JT68" s="25">
        <v>7.8859623879999993E-2</v>
      </c>
      <c r="JU68" s="25">
        <v>0.13233200580000001</v>
      </c>
      <c r="JV68" s="25">
        <v>0.15764161230000001</v>
      </c>
      <c r="JW68" s="25">
        <v>0.35364259770000001</v>
      </c>
      <c r="JX68" s="25">
        <v>0.13908067354</v>
      </c>
      <c r="JY68" s="25">
        <v>5.8390750079999998E-2</v>
      </c>
      <c r="JZ68" s="25">
        <v>4.7919422599999997E-2</v>
      </c>
      <c r="KA68" s="25">
        <v>8.4145041579999996E-2</v>
      </c>
      <c r="KB68" s="25">
        <v>6.9212148000000001E-2</v>
      </c>
      <c r="KC68" s="25">
        <v>6.5437364940000006E-2</v>
      </c>
      <c r="KD68" s="25">
        <v>5.1173291279999998E-2</v>
      </c>
      <c r="KE68" s="25">
        <v>7.1532935859999994E-2</v>
      </c>
      <c r="KF68" s="25">
        <v>0.15190763654</v>
      </c>
      <c r="KG68" s="25">
        <v>0.1124609493</v>
      </c>
      <c r="KH68" s="25">
        <v>0.11498437571</v>
      </c>
      <c r="KI68" s="25">
        <v>0.137667027</v>
      </c>
      <c r="KJ68" s="25">
        <v>0.18269567311000001</v>
      </c>
      <c r="KK68" s="25">
        <v>0.12429015194</v>
      </c>
      <c r="KL68" s="25">
        <v>0.14072799347000001</v>
      </c>
      <c r="KM68" s="25">
        <v>0.145859801584765</v>
      </c>
      <c r="KN68" s="25">
        <v>4.19502975286851E-2</v>
      </c>
      <c r="KO68" s="25">
        <v>4.3416141079999998E-2</v>
      </c>
      <c r="KP68" s="25">
        <v>9.83058297E-2</v>
      </c>
      <c r="KQ68" s="25">
        <v>8.1975969159999995E-2</v>
      </c>
      <c r="KR68" s="25">
        <v>0.12656430555000001</v>
      </c>
      <c r="KS68" s="25">
        <v>0.1442675997</v>
      </c>
      <c r="KT68" s="25">
        <v>9.4838153369999997E-2</v>
      </c>
      <c r="KU68" s="25">
        <v>0.157685991</v>
      </c>
      <c r="KV68" s="25">
        <v>0.17148640480999999</v>
      </c>
      <c r="KW68" s="25">
        <v>8.3835851299999993E-3</v>
      </c>
      <c r="KX68" s="25">
        <v>1.6751312479999999E-2</v>
      </c>
      <c r="KY68" s="25">
        <v>7.9941728600000008E-3</v>
      </c>
      <c r="KZ68" s="25">
        <v>2.56671591E-2</v>
      </c>
      <c r="LA68" s="25">
        <v>3.1283453760000003E-2</v>
      </c>
      <c r="LB68" s="25">
        <v>2.8286993100000001E-2</v>
      </c>
      <c r="LC68" s="25">
        <v>2.8507689589999999E-2</v>
      </c>
      <c r="LD68" s="25">
        <v>4.6503919045000001E-2</v>
      </c>
      <c r="LE68" s="25">
        <v>6.4500148500000007E-2</v>
      </c>
      <c r="LF68" s="25">
        <v>4.1897704039999997E-2</v>
      </c>
      <c r="LG68" s="25">
        <v>0.32062100160000001</v>
      </c>
      <c r="LH68" s="25">
        <v>0.16056894013</v>
      </c>
      <c r="LI68" s="25">
        <v>2.7703606320000001E-2</v>
      </c>
      <c r="LJ68" s="25">
        <v>5.5948943959999997E-2</v>
      </c>
      <c r="LK68" s="25">
        <v>2.9308850179999998E-2</v>
      </c>
      <c r="LL68" s="25">
        <v>8.7558981990000007E-2</v>
      </c>
      <c r="LM68" s="25">
        <v>0.10836152021000001</v>
      </c>
      <c r="LN68" s="25">
        <v>5.3768585100000002E-2</v>
      </c>
      <c r="LO68" s="25">
        <v>3.9188007679999998E-2</v>
      </c>
      <c r="LP68" s="25">
        <v>7.8267390000000006E-2</v>
      </c>
      <c r="LQ68" s="25">
        <v>6.3740608200000007E-2</v>
      </c>
      <c r="LR68" s="25">
        <v>5.6863864200000003E-2</v>
      </c>
      <c r="LS68" s="25">
        <v>0.1632307335</v>
      </c>
      <c r="LT68" s="25">
        <v>7.2436953829999998E-2</v>
      </c>
      <c r="LU68" s="25">
        <v>2.7680737930000001E-2</v>
      </c>
      <c r="LV68" s="25">
        <v>2.571915248E-2</v>
      </c>
      <c r="LW68" s="25">
        <v>3.2476640119999997E-2</v>
      </c>
      <c r="LX68" s="25">
        <v>1.8700346999999999E-2</v>
      </c>
      <c r="LY68" s="25">
        <v>0.11933272432</v>
      </c>
      <c r="LZ68" s="25">
        <v>3.044406861E-2</v>
      </c>
      <c r="MA68" s="25">
        <v>3.5866238949999997E-2</v>
      </c>
      <c r="MB68" s="25">
        <v>2.3358948880000001E-2</v>
      </c>
      <c r="MC68" s="25">
        <v>3.3624635999999999E-2</v>
      </c>
      <c r="MD68" s="25">
        <v>4.4407172639999999E-2</v>
      </c>
      <c r="ME68" s="25">
        <v>0.16567343430000001</v>
      </c>
      <c r="MF68" s="25">
        <v>0.16613857838000001</v>
      </c>
      <c r="MG68" s="25">
        <v>4.9012223260000001E-2</v>
      </c>
      <c r="MH68" s="25">
        <v>3.365732808E-2</v>
      </c>
      <c r="MI68" s="25">
        <v>3.7126914640000001E-2</v>
      </c>
      <c r="MJ68" s="25">
        <v>7.9864310653333297E-4</v>
      </c>
      <c r="MK68" s="25">
        <v>4.7721923884355602E-4</v>
      </c>
      <c r="ML68" s="25">
        <v>1.2800925661792301E-3</v>
      </c>
      <c r="MM68" s="25">
        <v>1.2553183632499999E-2</v>
      </c>
      <c r="MN68" s="25">
        <v>1.0511526996E-2</v>
      </c>
      <c r="MO68" s="25">
        <v>2.01747816E-2</v>
      </c>
      <c r="MP68" s="25">
        <v>3.3305379480000001E-2</v>
      </c>
      <c r="MQ68" s="25">
        <v>0.124255075725</v>
      </c>
      <c r="MR68" s="25">
        <v>0.124603933785</v>
      </c>
      <c r="MS68" s="25">
        <v>0.81238961946999999</v>
      </c>
      <c r="MT68" s="25">
        <v>3.5048931419999999E-2</v>
      </c>
      <c r="MU68" s="25">
        <v>2.2536828259999999E-2</v>
      </c>
      <c r="MV68" s="25">
        <v>4.7999534099999998E-2</v>
      </c>
      <c r="MW68" s="25">
        <v>5.9852884199999998E-2</v>
      </c>
      <c r="MX68" s="25">
        <v>6.5500175890564893E-2</v>
      </c>
      <c r="MY68" s="25">
        <v>3.89329781420827E-2</v>
      </c>
      <c r="MZ68" s="25">
        <v>4.0840225619465098E-2</v>
      </c>
      <c r="NA68" s="25">
        <v>3.44823320910633E-2</v>
      </c>
      <c r="NB68" s="25">
        <v>4.1981542592078397E-2</v>
      </c>
      <c r="NC68" s="25">
        <v>2.1319893530130401E-2</v>
      </c>
      <c r="ND68" s="25">
        <v>2.5103651243329E-2</v>
      </c>
      <c r="NE68" s="25">
        <v>2.9468362455179298E-2</v>
      </c>
      <c r="NF68" s="25">
        <v>2.52973024095462E-2</v>
      </c>
      <c r="NG68" s="25">
        <v>2.6623105369351498E-2</v>
      </c>
      <c r="NH68" s="25">
        <v>2.7129590078025699E-2</v>
      </c>
      <c r="NI68" s="25">
        <v>2.6349999285641201E-2</v>
      </c>
      <c r="NJ68" s="25">
        <v>2.6700898244339501E-2</v>
      </c>
      <c r="NK68" s="25">
        <v>2.6726829202668799E-2</v>
      </c>
      <c r="NL68" s="25">
        <v>2.65925755775498E-2</v>
      </c>
      <c r="NM68" s="25">
        <v>2.6673434341519298E-2</v>
      </c>
      <c r="NN68" s="25">
        <v>2.6664279707246E-2</v>
      </c>
      <c r="NO68" s="25">
        <v>2.6643429875438399E-2</v>
      </c>
      <c r="NP68" s="25">
        <v>2.6660381308067901E-2</v>
      </c>
      <c r="NQ68" s="25">
        <v>3.9577000000000001E-2</v>
      </c>
      <c r="NR68" s="25">
        <v>3.1496999999999997E-2</v>
      </c>
      <c r="NS68" s="25">
        <v>0.11442099999999999</v>
      </c>
      <c r="NT68" s="25">
        <v>4.8787999999999998E-2</v>
      </c>
      <c r="NU68" s="25">
        <v>4.233E-2</v>
      </c>
      <c r="NV68" s="25">
        <v>5.5009000000000002E-2</v>
      </c>
      <c r="NW68" s="25">
        <v>2.1609E-2</v>
      </c>
      <c r="NX68" s="25">
        <v>9.0035000000000004E-2</v>
      </c>
      <c r="NY68" s="25">
        <v>7.7301999999999996E-2</v>
      </c>
      <c r="NZ68" s="25">
        <v>2.6765000000000001E-2</v>
      </c>
      <c r="OA68" s="25">
        <v>7.0253999999999997E-2</v>
      </c>
      <c r="OB68" s="25">
        <v>7.4672000000000002E-2</v>
      </c>
      <c r="OC68" s="25">
        <v>5.4659600000000003E-2</v>
      </c>
      <c r="OD68" s="25">
        <v>0.2981163</v>
      </c>
      <c r="OE68" s="25">
        <v>7.7254100000000006E-2</v>
      </c>
      <c r="OF68" s="25">
        <v>0.14334333333333299</v>
      </c>
      <c r="OG68" s="25">
        <v>0.17290457777777801</v>
      </c>
      <c r="OH68" s="25">
        <v>0.13116733703703701</v>
      </c>
      <c r="OI68" s="25">
        <v>0.14913841604938299</v>
      </c>
      <c r="OJ68" s="25">
        <v>7.2737999999999997E-2</v>
      </c>
      <c r="OK68" s="25">
        <v>5.70605E-2</v>
      </c>
      <c r="OL68" s="25">
        <v>9.6862500000000004E-2</v>
      </c>
      <c r="OM68" s="25">
        <v>0.17054659999999999</v>
      </c>
      <c r="ON68" s="25">
        <v>0.19402829999999999</v>
      </c>
      <c r="OO68" s="25">
        <v>5.7311500000000001E-2</v>
      </c>
      <c r="OP68" s="25">
        <v>9.0999999999999998E-2</v>
      </c>
      <c r="OQ68" s="25">
        <v>6.3476699999999997E-2</v>
      </c>
      <c r="OR68" s="25">
        <v>0.20100000000000001</v>
      </c>
      <c r="OS68" s="25">
        <v>0.1475523</v>
      </c>
      <c r="OT68" s="25">
        <v>0.12915489999999999</v>
      </c>
      <c r="OU68" s="25">
        <v>8.7905899999999995E-2</v>
      </c>
      <c r="OV68" s="25">
        <v>0.16506789999999999</v>
      </c>
      <c r="OW68" s="25">
        <v>0.1666506736319065</v>
      </c>
      <c r="OX68" s="25">
        <v>0.19236067169463633</v>
      </c>
      <c r="OY68" s="25">
        <v>0.31145579029774667</v>
      </c>
      <c r="OZ68" s="25">
        <v>0.6337699771428108</v>
      </c>
      <c r="PA68" s="25">
        <v>0.21519829999999998</v>
      </c>
      <c r="PB68" s="25">
        <v>0.20699999999999999</v>
      </c>
      <c r="PC68" s="25">
        <v>0.23787955047211051</v>
      </c>
      <c r="PD68" s="25">
        <v>0.15790325009667874</v>
      </c>
      <c r="PE68" s="25">
        <v>0.17587864237539469</v>
      </c>
      <c r="PF68" s="25">
        <v>0.11700000000000001</v>
      </c>
      <c r="PG68" s="25">
        <v>0.12</v>
      </c>
      <c r="PH68" s="25">
        <v>0.214</v>
      </c>
    </row>
    <row r="69" spans="1:741" x14ac:dyDescent="0.3">
      <c r="A69" s="29"/>
      <c r="B69" s="2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  <c r="LT69" s="20"/>
      <c r="LU69" s="20"/>
      <c r="LV69" s="20"/>
      <c r="LW69" s="20"/>
      <c r="LX69" s="20"/>
      <c r="LY69" s="20"/>
      <c r="LZ69" s="20"/>
      <c r="MA69" s="20"/>
      <c r="MB69" s="20"/>
      <c r="MC69" s="20"/>
      <c r="MD69" s="20"/>
      <c r="ME69" s="20"/>
      <c r="MF69" s="20"/>
      <c r="MG69" s="20"/>
      <c r="MH69" s="20"/>
      <c r="MI69" s="20"/>
      <c r="MJ69" s="20"/>
      <c r="MK69" s="20"/>
      <c r="ML69" s="20"/>
      <c r="MM69" s="20"/>
      <c r="MN69" s="20"/>
      <c r="MO69" s="20"/>
      <c r="MP69" s="20"/>
      <c r="MQ69" s="20"/>
      <c r="MR69" s="20"/>
      <c r="MS69" s="20"/>
      <c r="MT69" s="20"/>
      <c r="MU69" s="20"/>
      <c r="MV69" s="20"/>
      <c r="MW69" s="20"/>
      <c r="MX69" s="20"/>
      <c r="MY69" s="20"/>
      <c r="MZ69" s="20"/>
      <c r="NA69" s="20"/>
      <c r="NB69" s="20"/>
      <c r="NC69" s="20"/>
      <c r="ND69" s="20"/>
      <c r="NE69" s="20"/>
      <c r="NF69" s="20"/>
      <c r="NG69" s="20"/>
      <c r="NH69" s="20"/>
      <c r="NI69" s="20"/>
      <c r="NJ69" s="20"/>
      <c r="NK69" s="20"/>
      <c r="NL69" s="20"/>
      <c r="NM69" s="20"/>
      <c r="NN69" s="20"/>
      <c r="NO69" s="20"/>
      <c r="NP69" s="20"/>
      <c r="NQ69" s="20"/>
      <c r="NR69" s="20"/>
      <c r="NS69" s="20"/>
      <c r="NT69" s="20"/>
      <c r="NU69" s="20"/>
      <c r="NV69" s="20"/>
      <c r="NW69" s="20"/>
      <c r="NX69" s="20"/>
      <c r="NY69" s="20"/>
      <c r="NZ69" s="20"/>
      <c r="OA69" s="20"/>
      <c r="OB69" s="20"/>
      <c r="OC69" s="20"/>
      <c r="OD69" s="20"/>
      <c r="OE69" s="20"/>
      <c r="OF69" s="20"/>
      <c r="OG69" s="20"/>
      <c r="OH69" s="20"/>
      <c r="OI69" s="20"/>
      <c r="OJ69" s="20"/>
      <c r="OK69" s="20"/>
      <c r="OL69" s="20"/>
      <c r="OM69" s="20"/>
      <c r="ON69" s="20"/>
      <c r="OO69" s="20"/>
      <c r="OP69" s="20"/>
      <c r="OQ69" s="20"/>
      <c r="OR69" s="20"/>
      <c r="OS69" s="20"/>
      <c r="OT69" s="20"/>
      <c r="OU69" s="20"/>
      <c r="OV69" s="20"/>
      <c r="OW69" s="20"/>
      <c r="OX69" s="20"/>
      <c r="OY69" s="20"/>
      <c r="OZ69" s="20"/>
      <c r="PA69" s="20"/>
      <c r="PB69" s="20"/>
      <c r="PC69" s="20"/>
      <c r="PD69" s="20"/>
      <c r="PE69" s="20"/>
      <c r="PF69" s="20"/>
      <c r="PG69" s="20"/>
      <c r="PH69" s="20"/>
    </row>
    <row r="70" spans="1:741" x14ac:dyDescent="0.3">
      <c r="A70" s="15" t="s">
        <v>52</v>
      </c>
      <c r="B70" s="15"/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0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20">
        <v>0</v>
      </c>
      <c r="EJ70" s="20">
        <v>0</v>
      </c>
      <c r="EK70" s="20">
        <v>0.66328735034722375</v>
      </c>
      <c r="EL70" s="20">
        <v>0.73558567153507082</v>
      </c>
      <c r="EM70" s="20">
        <v>0.81576450973239345</v>
      </c>
      <c r="EN70" s="20">
        <v>0.9046828412932244</v>
      </c>
      <c r="EO70" s="20">
        <v>1.0032932709941857</v>
      </c>
      <c r="EP70" s="20">
        <v>1.112652237532552</v>
      </c>
      <c r="EQ70" s="20">
        <v>1.3684298465487725</v>
      </c>
      <c r="ER70" s="20">
        <v>1.5175886998225889</v>
      </c>
      <c r="ES70" s="20">
        <v>1.6830058681032509</v>
      </c>
      <c r="ET70" s="20">
        <v>1.8664535077265052</v>
      </c>
      <c r="EU70" s="20">
        <v>2.069896940068694</v>
      </c>
      <c r="EV70" s="20">
        <v>2.2955157065361815</v>
      </c>
      <c r="EW70" s="20">
        <v>2.5457269185486253</v>
      </c>
      <c r="EX70" s="20">
        <v>2.823211152670428</v>
      </c>
      <c r="EY70" s="20">
        <v>3.1309411683115016</v>
      </c>
      <c r="EZ70" s="20">
        <v>3.4722137556574553</v>
      </c>
      <c r="FA70" s="20">
        <v>3.8506850550241176</v>
      </c>
      <c r="FB70" s="20">
        <v>4.2704097260217466</v>
      </c>
      <c r="FC70" s="20">
        <v>4.7358843861581175</v>
      </c>
      <c r="FD70" s="20">
        <v>5.2520957842493514</v>
      </c>
      <c r="FE70" s="20">
        <v>5.8245742247325314</v>
      </c>
      <c r="FF70" s="20">
        <v>6.4594528152283761</v>
      </c>
      <c r="FG70" s="20">
        <v>7.16353317208827</v>
      </c>
      <c r="FH70" s="20">
        <v>7.9443582878458905</v>
      </c>
      <c r="FI70" s="20">
        <v>8.4717974200000015</v>
      </c>
      <c r="FJ70" s="20">
        <v>8.8729832399999999</v>
      </c>
      <c r="FK70" s="20">
        <v>11.244965309999998</v>
      </c>
      <c r="FL70" s="20">
        <v>14.602242019999998</v>
      </c>
      <c r="FM70" s="20">
        <v>17.959540480000001</v>
      </c>
      <c r="FN70" s="20">
        <v>10.068536769999998</v>
      </c>
      <c r="FO70" s="20">
        <v>10.454055540000001</v>
      </c>
      <c r="FP70" s="20">
        <v>11.773336820000001</v>
      </c>
      <c r="FQ70" s="20">
        <v>13.092603609999999</v>
      </c>
      <c r="FR70" s="20">
        <v>16.596798429999996</v>
      </c>
      <c r="FS70" s="20">
        <v>16.261785570000001</v>
      </c>
      <c r="FT70" s="20">
        <v>22.556223669999998</v>
      </c>
      <c r="FU70" s="20">
        <v>6.8146241299999994</v>
      </c>
      <c r="FV70" s="20">
        <v>9.0919493599999992</v>
      </c>
      <c r="FW70" s="20">
        <v>11.36926914</v>
      </c>
      <c r="FX70" s="20">
        <v>14.127638670000001</v>
      </c>
      <c r="FY70" s="20">
        <v>16.88573392</v>
      </c>
      <c r="FZ70" s="20">
        <v>18.067115860000001</v>
      </c>
      <c r="GA70" s="20">
        <v>20.467752440000005</v>
      </c>
      <c r="GB70" s="20">
        <v>19.321675879999997</v>
      </c>
      <c r="GC70" s="20">
        <v>18.175026920000001</v>
      </c>
      <c r="GD70" s="20">
        <v>18.55097606</v>
      </c>
      <c r="GE70" s="20">
        <v>18.926821379999996</v>
      </c>
      <c r="GF70" s="20">
        <v>26.503857980000003</v>
      </c>
      <c r="GG70" s="20">
        <v>22.018740302999987</v>
      </c>
      <c r="GH70" s="20">
        <v>23.185546317640004</v>
      </c>
      <c r="GI70" s="20">
        <v>20.486088305479999</v>
      </c>
      <c r="GJ70" s="20">
        <v>13.649803246240001</v>
      </c>
      <c r="GK70" s="20">
        <v>15.460077629639992</v>
      </c>
      <c r="GL70" s="20">
        <v>17.761534734999994</v>
      </c>
      <c r="GM70" s="20">
        <v>25.156647748215768</v>
      </c>
      <c r="GN70" s="20">
        <v>34.066977051031159</v>
      </c>
      <c r="GO70" s="20">
        <v>30.890063708194596</v>
      </c>
      <c r="GP70" s="20">
        <v>38.142765031280291</v>
      </c>
      <c r="GQ70" s="20">
        <v>61.982306232328064</v>
      </c>
      <c r="GR70" s="20">
        <v>92.777207944924314</v>
      </c>
      <c r="GS70" s="20">
        <v>47.673157260444668</v>
      </c>
      <c r="GT70" s="20">
        <v>43.528822081145798</v>
      </c>
      <c r="GU70" s="20">
        <v>40.714249831983544</v>
      </c>
      <c r="GV70" s="20">
        <v>43.369073600449198</v>
      </c>
      <c r="GW70" s="20">
        <v>40.218718510147433</v>
      </c>
      <c r="GX70" s="20">
        <v>44.738324487835257</v>
      </c>
      <c r="GY70" s="20">
        <v>40.479087130096921</v>
      </c>
      <c r="GZ70" s="20">
        <v>43.024935781984169</v>
      </c>
      <c r="HA70" s="20">
        <v>37.310981059664478</v>
      </c>
      <c r="HB70" s="20">
        <v>45.54013548514024</v>
      </c>
      <c r="HC70" s="20">
        <v>46.807056365364303</v>
      </c>
      <c r="HD70" s="20">
        <v>41.980189244461769</v>
      </c>
      <c r="HE70" s="20">
        <v>60.809630111380073</v>
      </c>
      <c r="HF70" s="20">
        <v>50.038458556300078</v>
      </c>
      <c r="HG70" s="20">
        <v>53.156976193959906</v>
      </c>
      <c r="HH70" s="20">
        <v>68.102066045190099</v>
      </c>
      <c r="HI70" s="20">
        <v>71.371398395629896</v>
      </c>
      <c r="HJ70" s="20">
        <v>54.80763565188014</v>
      </c>
      <c r="HK70" s="20">
        <v>56.78661491963998</v>
      </c>
      <c r="HL70" s="20">
        <v>57.971881581970223</v>
      </c>
      <c r="HM70" s="20">
        <v>58.084202572830129</v>
      </c>
      <c r="HN70" s="20">
        <v>66.781113958769964</v>
      </c>
      <c r="HO70" s="20">
        <v>72.50018977564001</v>
      </c>
      <c r="HP70" s="20">
        <v>90.664459985490126</v>
      </c>
      <c r="HQ70" s="20">
        <v>62.356684289999997</v>
      </c>
      <c r="HR70" s="20">
        <v>49.909282560000001</v>
      </c>
      <c r="HS70" s="20">
        <v>43.544199859999992</v>
      </c>
      <c r="HT70" s="20">
        <v>37.179108480000295</v>
      </c>
      <c r="HU70" s="20">
        <v>33.802354479999906</v>
      </c>
      <c r="HV70" s="20">
        <v>30.521132149999413</v>
      </c>
      <c r="HW70" s="20">
        <v>33.662179349999697</v>
      </c>
      <c r="HX70" s="20">
        <v>38.533096649999997</v>
      </c>
      <c r="HY70" s="20">
        <v>37.424730789999785</v>
      </c>
      <c r="HZ70" s="20">
        <v>35.741602889999996</v>
      </c>
      <c r="IA70" s="20">
        <v>41.78546644</v>
      </c>
      <c r="IB70" s="20">
        <v>42.798917109999998</v>
      </c>
      <c r="IC70" s="20">
        <v>29.184206519999705</v>
      </c>
      <c r="ID70" s="20">
        <v>25.836543850000101</v>
      </c>
      <c r="IE70" s="20">
        <v>22.411368529999503</v>
      </c>
      <c r="IF70" s="20">
        <v>20.8381356800001</v>
      </c>
      <c r="IG70" s="20">
        <v>26.750383260309903</v>
      </c>
      <c r="IH70" s="20">
        <v>29.012923969999697</v>
      </c>
      <c r="II70" s="20">
        <v>30.643606189999709</v>
      </c>
      <c r="IJ70" s="20">
        <v>34.584279929999695</v>
      </c>
      <c r="IK70" s="20">
        <v>27.780212330000211</v>
      </c>
      <c r="IL70" s="20">
        <v>23.897066740000206</v>
      </c>
      <c r="IM70" s="20">
        <v>27.951382190000295</v>
      </c>
      <c r="IN70" s="20">
        <v>29.4177999000011</v>
      </c>
      <c r="IO70" s="20">
        <v>28.992905420000202</v>
      </c>
      <c r="IP70" s="20">
        <v>25.266723119999398</v>
      </c>
      <c r="IQ70" s="20">
        <v>30.784734040000089</v>
      </c>
      <c r="IR70" s="20">
        <v>31.213793430000102</v>
      </c>
      <c r="IS70" s="20">
        <v>31.398937079999691</v>
      </c>
      <c r="IT70" s="20">
        <v>30.85243757999951</v>
      </c>
      <c r="IU70" s="20">
        <v>27.013420640000508</v>
      </c>
      <c r="IV70" s="20">
        <v>37.301062639999991</v>
      </c>
      <c r="IW70" s="20">
        <v>39.72617001999992</v>
      </c>
      <c r="IX70" s="20">
        <v>42.204576195500287</v>
      </c>
      <c r="IY70" s="20">
        <v>42.056453400000017</v>
      </c>
      <c r="IZ70" s="20">
        <v>48.990460490000878</v>
      </c>
      <c r="JA70" s="20">
        <v>40.574791890000419</v>
      </c>
      <c r="JB70" s="20">
        <v>31.406957740000109</v>
      </c>
      <c r="JC70" s="20">
        <v>30.259083529999803</v>
      </c>
      <c r="JD70" s="20">
        <v>28.769928090000001</v>
      </c>
      <c r="JE70" s="20">
        <v>32.6396329100006</v>
      </c>
      <c r="JF70" s="20">
        <v>27.709176289999988</v>
      </c>
      <c r="JG70" s="20">
        <v>30.893270155684991</v>
      </c>
      <c r="JH70" s="20">
        <v>34.077364021369981</v>
      </c>
      <c r="JI70" s="20">
        <v>34.41730592778999</v>
      </c>
      <c r="JJ70" s="20">
        <v>31.836878083101379</v>
      </c>
      <c r="JK70" s="20">
        <v>32.648271576729911</v>
      </c>
      <c r="JL70" s="20">
        <v>32.016035459999578</v>
      </c>
      <c r="JM70" s="20">
        <v>27.971687457599998</v>
      </c>
      <c r="JN70" s="20">
        <v>23.979742696439999</v>
      </c>
      <c r="JO70" s="20">
        <v>26.874074964460004</v>
      </c>
      <c r="JP70" s="20">
        <v>25.04373381648</v>
      </c>
      <c r="JQ70" s="20">
        <v>28.761212881119995</v>
      </c>
      <c r="JR70" s="20">
        <v>31.287981269520003</v>
      </c>
      <c r="JS70" s="20">
        <v>29.206986685419999</v>
      </c>
      <c r="JT70" s="20">
        <v>31.635035925500002</v>
      </c>
      <c r="JU70" s="20">
        <v>30.439516521759995</v>
      </c>
      <c r="JV70" s="20">
        <v>33.953596339779999</v>
      </c>
      <c r="JW70" s="20">
        <v>40.186767733400004</v>
      </c>
      <c r="JX70" s="20">
        <v>47.972781324509995</v>
      </c>
      <c r="JY70" s="20">
        <v>27.00754859333</v>
      </c>
      <c r="JZ70" s="20">
        <v>28.58270945208</v>
      </c>
      <c r="KA70" s="20">
        <v>30.64658283456</v>
      </c>
      <c r="KB70" s="20">
        <v>31.021071283659996</v>
      </c>
      <c r="KC70" s="20">
        <v>31.757120338170004</v>
      </c>
      <c r="KD70" s="20">
        <v>34.26223505075</v>
      </c>
      <c r="KE70" s="20">
        <v>27.169102420899996</v>
      </c>
      <c r="KF70" s="20">
        <v>34.181468553580004</v>
      </c>
      <c r="KG70" s="20">
        <v>26.412645250850002</v>
      </c>
      <c r="KH70" s="20">
        <v>24.060488658150003</v>
      </c>
      <c r="KI70" s="20">
        <v>23.805254515209999</v>
      </c>
      <c r="KJ70" s="20">
        <v>35.837163666719995</v>
      </c>
      <c r="KK70" s="20">
        <v>32.380308288269994</v>
      </c>
      <c r="KL70" s="20">
        <v>31.938457646770001</v>
      </c>
      <c r="KM70" s="20">
        <v>29.848170895106389</v>
      </c>
      <c r="KN70" s="20">
        <v>27.157445890158474</v>
      </c>
      <c r="KO70" s="20">
        <v>25.746970690280001</v>
      </c>
      <c r="KP70" s="20">
        <v>30.784555153630002</v>
      </c>
      <c r="KQ70" s="20">
        <v>28.0988099225601</v>
      </c>
      <c r="KR70" s="20">
        <v>27.755023329100002</v>
      </c>
      <c r="KS70" s="20">
        <v>27.273134397699998</v>
      </c>
      <c r="KT70" s="20">
        <v>35.438356813529992</v>
      </c>
      <c r="KU70" s="20">
        <v>37.919812985139998</v>
      </c>
      <c r="KV70" s="20">
        <v>42.789819110310091</v>
      </c>
      <c r="KW70" s="20">
        <v>46.727678107569893</v>
      </c>
      <c r="KX70" s="20">
        <v>39.453080121440088</v>
      </c>
      <c r="KY70" s="20">
        <v>40.105237165489996</v>
      </c>
      <c r="KZ70" s="20">
        <v>43.670056329969995</v>
      </c>
      <c r="LA70" s="20">
        <v>40.512625675669895</v>
      </c>
      <c r="LB70" s="20">
        <v>36.955929375390099</v>
      </c>
      <c r="LC70" s="20">
        <v>41.52250165953</v>
      </c>
      <c r="LD70" s="20">
        <v>38.938206448315</v>
      </c>
      <c r="LE70" s="20">
        <v>36.3539112371</v>
      </c>
      <c r="LF70" s="20">
        <v>43.371016213239997</v>
      </c>
      <c r="LG70" s="20">
        <v>46.727340906730113</v>
      </c>
      <c r="LH70" s="20">
        <v>54.291458994040106</v>
      </c>
      <c r="LI70" s="20">
        <v>58.197178480390001</v>
      </c>
      <c r="LJ70" s="20">
        <v>42.924099359760007</v>
      </c>
      <c r="LK70" s="20">
        <v>45.696136561579905</v>
      </c>
      <c r="LL70" s="20">
        <v>42.868004042120106</v>
      </c>
      <c r="LM70" s="20">
        <v>49.731953770530104</v>
      </c>
      <c r="LN70" s="20">
        <v>40.169881875569892</v>
      </c>
      <c r="LO70" s="20">
        <v>39.740451725519996</v>
      </c>
      <c r="LP70" s="20">
        <v>38.272780215039894</v>
      </c>
      <c r="LQ70" s="20">
        <v>36.184029885900102</v>
      </c>
      <c r="LR70" s="20">
        <v>30.968412386269996</v>
      </c>
      <c r="LS70" s="20">
        <v>34.961961027480001</v>
      </c>
      <c r="LT70" s="20">
        <v>47.066107365969998</v>
      </c>
      <c r="LU70" s="20">
        <v>38.733988730380112</v>
      </c>
      <c r="LV70" s="20">
        <v>35.527676531799997</v>
      </c>
      <c r="LW70" s="20">
        <v>39.723980327939998</v>
      </c>
      <c r="LX70" s="20">
        <v>41.040174149680105</v>
      </c>
      <c r="LY70" s="20">
        <v>33.953805412980003</v>
      </c>
      <c r="LZ70" s="20">
        <v>35.925007317250007</v>
      </c>
      <c r="MA70" s="20">
        <v>41.28482365747</v>
      </c>
      <c r="MB70" s="20">
        <v>37.233288575870105</v>
      </c>
      <c r="MC70" s="20">
        <v>38.709954069169996</v>
      </c>
      <c r="MD70" s="20">
        <v>41.185224463579999</v>
      </c>
      <c r="ME70" s="20">
        <v>48.362353379489996</v>
      </c>
      <c r="MF70" s="20">
        <v>49.720368106079995</v>
      </c>
      <c r="MG70" s="20">
        <v>52.768899235020001</v>
      </c>
      <c r="MH70" s="20">
        <v>42.003449314170005</v>
      </c>
      <c r="MI70" s="20">
        <v>32.852393163089999</v>
      </c>
      <c r="MJ70" s="20">
        <v>0.85083161141520069</v>
      </c>
      <c r="MK70" s="20">
        <v>0.50471116059116872</v>
      </c>
      <c r="ML70" s="20">
        <v>1.14026453116988</v>
      </c>
      <c r="MM70" s="20">
        <v>14.449688280114511</v>
      </c>
      <c r="MN70" s="20">
        <v>16.7549798591415</v>
      </c>
      <c r="MO70" s="20">
        <v>23.225972441502005</v>
      </c>
      <c r="MP70" s="20">
        <v>30.888918347684999</v>
      </c>
      <c r="MQ70" s="20">
        <v>36.271765034617502</v>
      </c>
      <c r="MR70" s="20">
        <v>37.290276079559995</v>
      </c>
      <c r="MS70" s="20">
        <v>38.75420200387989</v>
      </c>
      <c r="MT70" s="20">
        <v>37.799893902229897</v>
      </c>
      <c r="MU70" s="20">
        <v>37.085959814410103</v>
      </c>
      <c r="MV70" s="20">
        <v>40.629270517537698</v>
      </c>
      <c r="MW70" s="20">
        <v>45.385939831519991</v>
      </c>
      <c r="MX70" s="20">
        <v>42.213172468534744</v>
      </c>
      <c r="MY70" s="20">
        <v>49.899467893020116</v>
      </c>
      <c r="MZ70" s="20">
        <v>42.615983628416565</v>
      </c>
      <c r="NA70" s="20">
        <v>44.195181073481443</v>
      </c>
      <c r="NB70" s="20">
        <v>43.80692571695613</v>
      </c>
      <c r="NC70" s="20">
        <v>35.575935245348852</v>
      </c>
      <c r="ND70" s="20">
        <v>41.928325234113387</v>
      </c>
      <c r="NE70" s="20">
        <v>40.437062065472794</v>
      </c>
      <c r="NF70" s="20">
        <v>39.313774181645016</v>
      </c>
      <c r="NG70" s="20">
        <v>40.559720493743768</v>
      </c>
      <c r="NH70" s="20">
        <v>40.103518913620498</v>
      </c>
      <c r="NI70" s="20">
        <v>39.992337863003065</v>
      </c>
      <c r="NJ70" s="20">
        <v>40.218525756789113</v>
      </c>
      <c r="NK70" s="20">
        <v>40.104794177804209</v>
      </c>
      <c r="NL70" s="20">
        <v>40.105219265865465</v>
      </c>
      <c r="NM70" s="20">
        <v>40.142846400152962</v>
      </c>
      <c r="NN70" s="20">
        <v>40.117619947940916</v>
      </c>
      <c r="NO70" s="20">
        <v>40.121895204653086</v>
      </c>
      <c r="NP70" s="20">
        <v>40.1274538509157</v>
      </c>
      <c r="NQ70" s="20">
        <v>56.093248000000003</v>
      </c>
      <c r="NR70" s="20">
        <v>44.345366999999996</v>
      </c>
      <c r="NS70" s="20">
        <v>45.511326999999994</v>
      </c>
      <c r="NT70" s="20">
        <v>39.635225999999996</v>
      </c>
      <c r="NU70" s="20">
        <v>45.962250999999995</v>
      </c>
      <c r="NV70" s="20">
        <v>39.223695999999997</v>
      </c>
      <c r="NW70" s="20">
        <v>33.566966999999998</v>
      </c>
      <c r="NX70" s="20">
        <v>46.089004999999993</v>
      </c>
      <c r="NY70" s="20">
        <v>45.726559999999999</v>
      </c>
      <c r="NZ70" s="20">
        <v>38.457683999999993</v>
      </c>
      <c r="OA70" s="20">
        <v>46.465449999999997</v>
      </c>
      <c r="OB70" s="20">
        <v>61.079951999999999</v>
      </c>
      <c r="OC70" s="20">
        <v>48.532342700000001</v>
      </c>
      <c r="OD70" s="20">
        <v>48.0045778</v>
      </c>
      <c r="OE70" s="20">
        <v>48.764385699999991</v>
      </c>
      <c r="OF70" s="20">
        <v>48.433768733333302</v>
      </c>
      <c r="OG70" s="20">
        <v>48.400910744444396</v>
      </c>
      <c r="OH70" s="20">
        <v>48.533021725925927</v>
      </c>
      <c r="OI70" s="20">
        <v>48.455900401234501</v>
      </c>
      <c r="OJ70" s="20">
        <v>45.8759218</v>
      </c>
      <c r="OK70" s="20">
        <v>49.140401499999996</v>
      </c>
      <c r="OL70" s="20">
        <v>50.456625099999997</v>
      </c>
      <c r="OM70" s="20">
        <v>52.861347500000001</v>
      </c>
      <c r="ON70" s="20">
        <v>60.207921499999998</v>
      </c>
      <c r="OO70" s="20">
        <v>43.204835799999998</v>
      </c>
      <c r="OP70" s="20">
        <v>51.936999999999998</v>
      </c>
      <c r="OQ70" s="20">
        <v>55.687790700000001</v>
      </c>
      <c r="OR70" s="20">
        <v>55.773000000000003</v>
      </c>
      <c r="OS70" s="20">
        <v>55.32073050000001</v>
      </c>
      <c r="OT70" s="20">
        <v>59.676382000000011</v>
      </c>
      <c r="OU70" s="20">
        <v>60.512458299999992</v>
      </c>
      <c r="OV70" s="20">
        <v>68.882494699999995</v>
      </c>
      <c r="OW70" s="20">
        <v>69.478121960110599</v>
      </c>
      <c r="OX70" s="20">
        <v>69.477325099470164</v>
      </c>
      <c r="OY70" s="20">
        <v>83.616297532382603</v>
      </c>
      <c r="OZ70" s="20">
        <v>103.71974817064338</v>
      </c>
      <c r="PA70" s="20">
        <v>64.008162800000008</v>
      </c>
      <c r="PB70" s="20">
        <v>62.929999999999986</v>
      </c>
      <c r="PC70" s="20">
        <v>67.921167942186727</v>
      </c>
      <c r="PD70" s="20">
        <v>60.004335210397038</v>
      </c>
      <c r="PE70" s="20">
        <v>66.240560285787893</v>
      </c>
      <c r="PF70" s="20">
        <v>73.506</v>
      </c>
      <c r="PG70" s="20">
        <v>71.358999999999995</v>
      </c>
      <c r="PH70" s="20">
        <v>94.911000000000001</v>
      </c>
    </row>
    <row r="71" spans="1:741" x14ac:dyDescent="0.3"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</row>
    <row r="72" spans="1:741" x14ac:dyDescent="0.3"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</row>
    <row r="73" spans="1:741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  <c r="IP73" s="34"/>
      <c r="IQ73" s="34"/>
      <c r="IR73" s="34"/>
      <c r="IS73" s="34"/>
      <c r="IT73" s="34"/>
      <c r="IU73" s="34"/>
      <c r="IV73" s="34"/>
      <c r="IW73" s="34"/>
      <c r="IX73" s="34"/>
      <c r="IY73" s="34"/>
      <c r="IZ73" s="34"/>
      <c r="JA73" s="34"/>
      <c r="JB73" s="34"/>
      <c r="JC73" s="34"/>
      <c r="JD73" s="34"/>
      <c r="JE73" s="34"/>
      <c r="JF73" s="34"/>
      <c r="JG73" s="34"/>
      <c r="JH73" s="34"/>
      <c r="JI73" s="34"/>
      <c r="JJ73" s="34"/>
      <c r="JK73" s="34"/>
      <c r="JL73" s="34"/>
      <c r="JM73" s="34"/>
      <c r="JN73" s="34"/>
      <c r="JO73" s="34"/>
      <c r="JP73" s="34"/>
      <c r="JQ73" s="34"/>
      <c r="JR73" s="34"/>
      <c r="JS73" s="34"/>
      <c r="JT73" s="34"/>
      <c r="JU73" s="34"/>
      <c r="JV73" s="34"/>
      <c r="JW73" s="34"/>
      <c r="JX73" s="34"/>
      <c r="JY73" s="34"/>
      <c r="JZ73" s="34"/>
      <c r="KA73" s="34"/>
      <c r="KB73" s="34"/>
      <c r="KC73" s="34"/>
      <c r="KD73" s="34"/>
      <c r="KE73" s="34"/>
      <c r="KF73" s="34"/>
      <c r="KG73" s="34"/>
      <c r="KH73" s="34"/>
      <c r="KI73" s="34"/>
      <c r="KJ73" s="34"/>
      <c r="KK73" s="34"/>
      <c r="KL73" s="34"/>
      <c r="KM73" s="34"/>
      <c r="KN73" s="34"/>
      <c r="KO73" s="34"/>
      <c r="KP73" s="34"/>
      <c r="KQ73" s="34"/>
      <c r="KR73" s="34"/>
      <c r="KS73" s="34"/>
      <c r="KT73" s="34"/>
      <c r="KU73" s="34"/>
      <c r="KV73" s="34"/>
      <c r="KW73" s="34"/>
      <c r="KX73" s="34"/>
      <c r="KY73" s="34"/>
      <c r="KZ73" s="34"/>
      <c r="LA73" s="34"/>
      <c r="LB73" s="34"/>
      <c r="LC73" s="34"/>
      <c r="LD73" s="34"/>
      <c r="LE73" s="34"/>
      <c r="LF73" s="34"/>
      <c r="LG73" s="34"/>
      <c r="LH73" s="34"/>
      <c r="LI73" s="34"/>
      <c r="LJ73" s="34"/>
      <c r="LK73" s="34"/>
      <c r="LL73" s="34"/>
      <c r="LM73" s="34"/>
      <c r="LN73" s="34"/>
      <c r="LO73" s="34"/>
      <c r="LP73" s="34"/>
      <c r="LQ73" s="34"/>
      <c r="LR73" s="34"/>
      <c r="LS73" s="34"/>
      <c r="LT73" s="34"/>
      <c r="LU73" s="34"/>
      <c r="LV73" s="34"/>
      <c r="LW73" s="34"/>
      <c r="LX73" s="34"/>
      <c r="LY73" s="34"/>
      <c r="LZ73" s="34"/>
      <c r="MA73" s="34"/>
      <c r="MB73" s="34"/>
      <c r="MC73" s="34"/>
      <c r="MD73" s="34"/>
      <c r="ME73" s="34"/>
      <c r="MF73" s="34"/>
      <c r="MG73" s="34"/>
      <c r="MH73" s="34"/>
      <c r="MI73" s="34"/>
      <c r="MJ73" s="34"/>
      <c r="MK73" s="34"/>
      <c r="ML73" s="34"/>
      <c r="MM73" s="34"/>
      <c r="MN73" s="34"/>
      <c r="MO73" s="34"/>
      <c r="MP73" s="34"/>
      <c r="MQ73" s="34"/>
      <c r="MR73" s="34"/>
      <c r="MS73" s="34"/>
      <c r="MT73" s="34"/>
      <c r="MU73" s="34"/>
      <c r="MV73" s="34"/>
      <c r="MW73" s="34"/>
      <c r="MX73" s="34"/>
      <c r="MY73" s="34"/>
      <c r="MZ73" s="34"/>
      <c r="NA73" s="34"/>
      <c r="NB73" s="34"/>
      <c r="NC73" s="34"/>
      <c r="ND73" s="34"/>
      <c r="NE73" s="34"/>
      <c r="NF73" s="34"/>
      <c r="NG73" s="34"/>
      <c r="NH73" s="34"/>
      <c r="NI73" s="34"/>
      <c r="NJ73" s="34"/>
      <c r="NK73" s="34"/>
      <c r="NL73" s="34"/>
      <c r="NM73" s="34"/>
      <c r="NN73" s="34"/>
      <c r="NO73" s="34"/>
      <c r="NP73" s="34"/>
      <c r="NQ73" s="34"/>
      <c r="NR73" s="34"/>
      <c r="NS73" s="34"/>
      <c r="NT73" s="34"/>
      <c r="NU73" s="34"/>
      <c r="NV73" s="34"/>
      <c r="NW73" s="34"/>
      <c r="NX73" s="34"/>
      <c r="NY73" s="34"/>
      <c r="NZ73" s="34"/>
      <c r="OA73" s="34"/>
      <c r="OB73" s="34"/>
      <c r="OC73" s="34"/>
      <c r="OD73" s="34"/>
      <c r="OE73" s="34"/>
      <c r="OF73" s="34"/>
      <c r="OG73" s="34"/>
      <c r="OH73" s="34"/>
      <c r="OI73" s="34"/>
      <c r="OJ73" s="34"/>
      <c r="OK73" s="34"/>
      <c r="OL73" s="34"/>
      <c r="OM73" s="34"/>
      <c r="ON73" s="34"/>
      <c r="OO73" s="34"/>
      <c r="OP73" s="34"/>
      <c r="OQ73" s="34"/>
      <c r="OR73" s="34"/>
      <c r="OS73" s="34"/>
      <c r="OT73" s="34"/>
      <c r="OU73" s="34"/>
      <c r="OV73" s="34"/>
      <c r="OW73" s="34"/>
      <c r="OX73" s="34"/>
      <c r="OY73" s="34"/>
      <c r="OZ73" s="34"/>
      <c r="PA73" s="34"/>
      <c r="PB73" s="34"/>
      <c r="PC73" s="34"/>
      <c r="PD73" s="34"/>
      <c r="PE73" s="34"/>
      <c r="PF73" s="34"/>
      <c r="PG73" s="34"/>
      <c r="PH73" s="34"/>
    </row>
    <row r="75" spans="1:741" x14ac:dyDescent="0.3">
      <c r="DJ75" s="35"/>
      <c r="DK75" s="35"/>
      <c r="DL75" s="35"/>
    </row>
    <row r="76" spans="1:741" s="35" customFormat="1" ht="21" x14ac:dyDescent="0.4">
      <c r="A76" s="36" t="s">
        <v>53</v>
      </c>
      <c r="B76" s="37"/>
      <c r="CU76" s="38"/>
      <c r="CV76" s="38"/>
      <c r="CW76" s="38"/>
      <c r="CX76" s="38"/>
      <c r="CY76" s="38"/>
      <c r="CZ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</row>
    <row r="77" spans="1:741" s="35" customFormat="1" ht="21" x14ac:dyDescent="0.4">
      <c r="A77" s="36" t="s">
        <v>82</v>
      </c>
      <c r="B77" s="37"/>
      <c r="DX77" s="39"/>
      <c r="DY77" s="39"/>
      <c r="DZ77" s="39"/>
      <c r="EA77" s="39"/>
      <c r="EB77" s="39"/>
      <c r="EC77" s="39"/>
      <c r="ED77" s="39"/>
    </row>
    <row r="78" spans="1:741" s="35" customFormat="1" x14ac:dyDescent="0.3"/>
    <row r="79" spans="1:741" s="40" customFormat="1" x14ac:dyDescent="0.3">
      <c r="B79" s="41" t="s">
        <v>54</v>
      </c>
      <c r="C79" s="42">
        <v>33449</v>
      </c>
      <c r="D79" s="42">
        <v>33480</v>
      </c>
      <c r="E79" s="42">
        <v>33511</v>
      </c>
      <c r="F79" s="42">
        <v>33541</v>
      </c>
      <c r="G79" s="42">
        <v>33572</v>
      </c>
      <c r="H79" s="42">
        <v>33602</v>
      </c>
      <c r="I79" s="42">
        <v>33633</v>
      </c>
      <c r="J79" s="42">
        <v>33662</v>
      </c>
      <c r="K79" s="42">
        <v>33693</v>
      </c>
      <c r="L79" s="42">
        <v>33724</v>
      </c>
      <c r="M79" s="42">
        <v>33754</v>
      </c>
      <c r="N79" s="42">
        <v>33785</v>
      </c>
      <c r="O79" s="42">
        <v>33815</v>
      </c>
      <c r="P79" s="42">
        <v>33846</v>
      </c>
      <c r="Q79" s="42">
        <v>33877</v>
      </c>
      <c r="R79" s="42">
        <v>33907</v>
      </c>
      <c r="S79" s="42">
        <v>33938</v>
      </c>
      <c r="T79" s="42">
        <v>33968</v>
      </c>
      <c r="U79" s="42">
        <v>33999</v>
      </c>
      <c r="V79" s="42">
        <v>34028</v>
      </c>
      <c r="W79" s="42">
        <v>34058</v>
      </c>
      <c r="X79" s="42">
        <v>34089</v>
      </c>
      <c r="Y79" s="42">
        <v>34119</v>
      </c>
      <c r="Z79" s="42">
        <v>34150</v>
      </c>
      <c r="AA79" s="42">
        <v>34180</v>
      </c>
      <c r="AB79" s="42">
        <v>34211</v>
      </c>
      <c r="AC79" s="42">
        <v>34242</v>
      </c>
      <c r="AD79" s="42">
        <v>34272</v>
      </c>
      <c r="AE79" s="42">
        <v>34303</v>
      </c>
      <c r="AF79" s="42">
        <v>34333</v>
      </c>
      <c r="AG79" s="42">
        <v>34364</v>
      </c>
      <c r="AH79" s="42">
        <v>34393</v>
      </c>
      <c r="AI79" s="42">
        <v>34423</v>
      </c>
      <c r="AJ79" s="42">
        <v>34454</v>
      </c>
      <c r="AK79" s="42">
        <v>34484</v>
      </c>
      <c r="AL79" s="42">
        <v>34515</v>
      </c>
      <c r="AM79" s="42">
        <v>34545</v>
      </c>
      <c r="AN79" s="42">
        <v>34576</v>
      </c>
      <c r="AO79" s="42">
        <v>34607</v>
      </c>
      <c r="AP79" s="42">
        <v>34637</v>
      </c>
      <c r="AQ79" s="42">
        <v>34668</v>
      </c>
      <c r="AR79" s="42">
        <v>34698</v>
      </c>
      <c r="AS79" s="42">
        <v>34729</v>
      </c>
      <c r="AT79" s="42">
        <v>34758</v>
      </c>
      <c r="AU79" s="42">
        <v>34788</v>
      </c>
      <c r="AV79" s="42">
        <v>34819</v>
      </c>
      <c r="AW79" s="42">
        <v>34849</v>
      </c>
      <c r="AX79" s="42">
        <v>34880</v>
      </c>
      <c r="AY79" s="42">
        <v>34910</v>
      </c>
      <c r="AZ79" s="42">
        <v>34941</v>
      </c>
      <c r="BA79" s="42">
        <v>34972</v>
      </c>
      <c r="BB79" s="42">
        <v>35002</v>
      </c>
      <c r="BC79" s="42">
        <v>35033</v>
      </c>
      <c r="BD79" s="42">
        <v>35063</v>
      </c>
      <c r="BE79" s="42">
        <v>35094</v>
      </c>
      <c r="BF79" s="42">
        <v>35123</v>
      </c>
      <c r="BG79" s="42">
        <v>35154</v>
      </c>
      <c r="BH79" s="42">
        <v>35185</v>
      </c>
      <c r="BI79" s="42">
        <v>35215</v>
      </c>
      <c r="BJ79" s="42">
        <v>35246</v>
      </c>
      <c r="BK79" s="42">
        <v>35276</v>
      </c>
      <c r="BL79" s="42">
        <v>35307</v>
      </c>
      <c r="BM79" s="42">
        <v>35338</v>
      </c>
      <c r="BN79" s="42">
        <v>35368</v>
      </c>
      <c r="BO79" s="42">
        <v>35399</v>
      </c>
      <c r="BP79" s="42">
        <v>35429</v>
      </c>
      <c r="BQ79" s="42">
        <v>35460</v>
      </c>
      <c r="BR79" s="42">
        <v>35489</v>
      </c>
      <c r="BS79" s="42">
        <v>35519</v>
      </c>
      <c r="BT79" s="42">
        <v>35550</v>
      </c>
      <c r="BU79" s="42">
        <v>35580</v>
      </c>
      <c r="BV79" s="42">
        <v>35611</v>
      </c>
      <c r="BW79" s="42">
        <v>35641</v>
      </c>
      <c r="BX79" s="42">
        <v>35672</v>
      </c>
      <c r="BY79" s="42">
        <v>35703</v>
      </c>
      <c r="BZ79" s="42">
        <v>35733</v>
      </c>
      <c r="CA79" s="42">
        <v>35764</v>
      </c>
      <c r="CB79" s="42">
        <v>35794</v>
      </c>
      <c r="CC79" s="42">
        <v>35825</v>
      </c>
      <c r="CD79" s="42">
        <v>35854</v>
      </c>
      <c r="CE79" s="42">
        <v>35884</v>
      </c>
      <c r="CF79" s="42">
        <v>35915</v>
      </c>
      <c r="CG79" s="42">
        <v>35945</v>
      </c>
      <c r="CH79" s="42">
        <v>35976</v>
      </c>
      <c r="CI79" s="42">
        <v>36006</v>
      </c>
      <c r="CJ79" s="42">
        <v>36037</v>
      </c>
      <c r="CK79" s="42">
        <v>36068</v>
      </c>
      <c r="CL79" s="42">
        <v>36098</v>
      </c>
      <c r="CM79" s="42">
        <v>36129</v>
      </c>
      <c r="CN79" s="42">
        <v>36159</v>
      </c>
      <c r="CO79" s="42">
        <v>36190</v>
      </c>
      <c r="CP79" s="42">
        <v>36219</v>
      </c>
      <c r="CQ79" s="42">
        <v>36249</v>
      </c>
      <c r="CR79" s="42">
        <v>36280</v>
      </c>
      <c r="CS79" s="42">
        <v>36310</v>
      </c>
      <c r="CT79" s="42">
        <v>36341</v>
      </c>
      <c r="CU79" s="42">
        <v>36371</v>
      </c>
      <c r="CV79" s="42">
        <v>36402</v>
      </c>
      <c r="CW79" s="42">
        <v>36433</v>
      </c>
      <c r="CX79" s="42">
        <v>36463</v>
      </c>
      <c r="CY79" s="42">
        <v>36494</v>
      </c>
      <c r="CZ79" s="42">
        <v>36524</v>
      </c>
      <c r="DA79" s="42">
        <v>36555</v>
      </c>
      <c r="DB79" s="42">
        <v>36584</v>
      </c>
      <c r="DC79" s="42">
        <v>36615</v>
      </c>
      <c r="DD79" s="42">
        <v>36646</v>
      </c>
      <c r="DE79" s="42">
        <v>36676</v>
      </c>
      <c r="DF79" s="42">
        <v>36707</v>
      </c>
      <c r="DG79" s="42">
        <v>36737</v>
      </c>
      <c r="DH79" s="42">
        <v>36768</v>
      </c>
      <c r="DI79" s="42">
        <v>36799</v>
      </c>
      <c r="DJ79" s="42">
        <v>36829</v>
      </c>
      <c r="DK79" s="42">
        <v>36860</v>
      </c>
      <c r="DL79" s="42">
        <v>36890</v>
      </c>
      <c r="DM79" s="42">
        <v>36921</v>
      </c>
      <c r="DN79" s="42">
        <v>36950</v>
      </c>
      <c r="DO79" s="42">
        <v>36980</v>
      </c>
      <c r="DP79" s="42">
        <v>37011</v>
      </c>
      <c r="DQ79" s="42">
        <v>37041</v>
      </c>
      <c r="DR79" s="42">
        <v>37072</v>
      </c>
      <c r="DS79" s="42">
        <v>37102</v>
      </c>
      <c r="DT79" s="42">
        <v>37133</v>
      </c>
      <c r="DU79" s="42">
        <v>37164</v>
      </c>
      <c r="DV79" s="42">
        <v>37194</v>
      </c>
      <c r="DW79" s="42">
        <v>37225</v>
      </c>
      <c r="DX79" s="42">
        <v>37255</v>
      </c>
      <c r="DY79" s="42">
        <v>37286</v>
      </c>
      <c r="DZ79" s="42">
        <v>37315</v>
      </c>
      <c r="EA79" s="42">
        <v>37345</v>
      </c>
      <c r="EB79" s="42">
        <v>37376</v>
      </c>
      <c r="EC79" s="42">
        <v>37406</v>
      </c>
      <c r="ED79" s="42">
        <v>37437</v>
      </c>
      <c r="EE79" s="42">
        <v>37467</v>
      </c>
      <c r="EF79" s="42">
        <v>37498</v>
      </c>
      <c r="EG79" s="42">
        <v>37529</v>
      </c>
      <c r="EH79" s="42">
        <v>37559</v>
      </c>
      <c r="EI79" s="42">
        <v>37590</v>
      </c>
      <c r="EJ79" s="42">
        <v>37620</v>
      </c>
      <c r="EK79" s="42">
        <v>37651</v>
      </c>
      <c r="EL79" s="42">
        <v>37680</v>
      </c>
      <c r="EM79" s="42">
        <v>37710</v>
      </c>
      <c r="EN79" s="42">
        <v>37741</v>
      </c>
      <c r="EO79" s="42">
        <v>37771</v>
      </c>
      <c r="EP79" s="42">
        <v>37802</v>
      </c>
      <c r="EQ79" s="42">
        <v>37832</v>
      </c>
      <c r="ER79" s="42">
        <v>37863</v>
      </c>
      <c r="ES79" s="42">
        <v>37894</v>
      </c>
      <c r="ET79" s="42">
        <v>37924</v>
      </c>
      <c r="EU79" s="42">
        <v>37955</v>
      </c>
      <c r="EV79" s="42">
        <v>37985</v>
      </c>
      <c r="EW79" s="42">
        <v>38016</v>
      </c>
      <c r="EX79" s="42">
        <v>38045</v>
      </c>
      <c r="EY79" s="42">
        <v>38076</v>
      </c>
      <c r="EZ79" s="42">
        <v>38107</v>
      </c>
      <c r="FA79" s="42">
        <v>38137</v>
      </c>
      <c r="FB79" s="42">
        <v>38168</v>
      </c>
      <c r="FC79" s="42">
        <v>38198</v>
      </c>
      <c r="FD79" s="42">
        <v>38229</v>
      </c>
      <c r="FE79" s="42">
        <v>38260</v>
      </c>
      <c r="FF79" s="42">
        <v>38290</v>
      </c>
      <c r="FG79" s="42">
        <v>38321</v>
      </c>
      <c r="FH79" s="42">
        <v>38351</v>
      </c>
      <c r="FI79" s="42">
        <v>38382</v>
      </c>
      <c r="FJ79" s="42">
        <v>38411</v>
      </c>
      <c r="FK79" s="42">
        <v>38441</v>
      </c>
      <c r="FL79" s="42">
        <v>38472</v>
      </c>
      <c r="FM79" s="42">
        <v>38502</v>
      </c>
      <c r="FN79" s="42">
        <v>38533</v>
      </c>
      <c r="FO79" s="42">
        <v>38563</v>
      </c>
      <c r="FP79" s="42">
        <v>38594</v>
      </c>
      <c r="FQ79" s="42">
        <v>38625</v>
      </c>
      <c r="FR79" s="42">
        <v>38655</v>
      </c>
      <c r="FS79" s="42">
        <v>38686</v>
      </c>
      <c r="FT79" s="42">
        <v>38716</v>
      </c>
      <c r="FU79" s="42">
        <v>38747</v>
      </c>
      <c r="FV79" s="42">
        <v>38776</v>
      </c>
      <c r="FW79" s="42">
        <v>38806</v>
      </c>
      <c r="FX79" s="42">
        <v>38837</v>
      </c>
      <c r="FY79" s="42">
        <v>38867</v>
      </c>
      <c r="FZ79" s="42">
        <v>38898</v>
      </c>
      <c r="GA79" s="42">
        <v>38929</v>
      </c>
      <c r="GB79" s="42">
        <v>38960</v>
      </c>
      <c r="GC79" s="42">
        <v>38990</v>
      </c>
      <c r="GD79" s="42">
        <v>39021</v>
      </c>
      <c r="GE79" s="42">
        <v>39051</v>
      </c>
      <c r="GF79" s="42">
        <v>39082</v>
      </c>
      <c r="GG79" s="42">
        <v>39113</v>
      </c>
      <c r="GH79" s="42">
        <v>39141</v>
      </c>
      <c r="GI79" s="42">
        <v>39172</v>
      </c>
      <c r="GJ79" s="42">
        <v>39202</v>
      </c>
      <c r="GK79" s="42">
        <v>39233</v>
      </c>
      <c r="GL79" s="42">
        <v>39263</v>
      </c>
      <c r="GM79" s="42">
        <v>39294</v>
      </c>
      <c r="GN79" s="42">
        <v>39325</v>
      </c>
      <c r="GO79" s="42">
        <v>39355</v>
      </c>
      <c r="GP79" s="42">
        <v>39386</v>
      </c>
      <c r="GQ79" s="42">
        <v>39416</v>
      </c>
      <c r="GR79" s="42">
        <v>39447</v>
      </c>
      <c r="GS79" s="42">
        <v>39478</v>
      </c>
      <c r="GT79" s="42">
        <v>39507</v>
      </c>
      <c r="GU79" s="42">
        <v>39538</v>
      </c>
      <c r="GV79" s="42">
        <v>39568</v>
      </c>
      <c r="GW79" s="42">
        <v>39576</v>
      </c>
      <c r="GX79" s="42">
        <v>39607</v>
      </c>
      <c r="GY79" s="42">
        <v>39637</v>
      </c>
      <c r="GZ79" s="42">
        <v>39668</v>
      </c>
      <c r="HA79" s="42">
        <v>39699</v>
      </c>
      <c r="HB79" s="42">
        <v>39729</v>
      </c>
      <c r="HC79" s="42">
        <v>39760</v>
      </c>
      <c r="HD79" s="42">
        <v>39790</v>
      </c>
      <c r="HE79" s="42">
        <v>39821</v>
      </c>
      <c r="HF79" s="42">
        <v>39852</v>
      </c>
      <c r="HG79" s="42">
        <v>39880</v>
      </c>
      <c r="HH79" s="42">
        <v>39911</v>
      </c>
      <c r="HI79" s="42">
        <v>39941</v>
      </c>
      <c r="HJ79" s="42">
        <v>39972</v>
      </c>
      <c r="HK79" s="42">
        <v>40002</v>
      </c>
      <c r="HL79" s="42">
        <v>40033</v>
      </c>
      <c r="HM79" s="42">
        <v>40064</v>
      </c>
      <c r="HN79" s="42">
        <v>40094</v>
      </c>
      <c r="HO79" s="42">
        <v>40125</v>
      </c>
      <c r="HP79" s="42">
        <v>40155</v>
      </c>
      <c r="HQ79" s="42">
        <v>40186</v>
      </c>
      <c r="HR79" s="42">
        <v>40217</v>
      </c>
      <c r="HS79" s="42">
        <v>40245</v>
      </c>
      <c r="HT79" s="42">
        <v>40276</v>
      </c>
      <c r="HU79" s="42">
        <v>40306</v>
      </c>
      <c r="HV79" s="42">
        <v>40337</v>
      </c>
      <c r="HW79" s="42">
        <v>40367</v>
      </c>
      <c r="HX79" s="42">
        <v>40398</v>
      </c>
      <c r="HY79" s="42">
        <v>40429</v>
      </c>
      <c r="HZ79" s="42">
        <v>40459</v>
      </c>
      <c r="IA79" s="42">
        <v>40490</v>
      </c>
      <c r="IB79" s="42">
        <v>40520</v>
      </c>
      <c r="IC79" s="42">
        <v>40551</v>
      </c>
      <c r="ID79" s="42">
        <v>40582</v>
      </c>
      <c r="IE79" s="42">
        <v>40610</v>
      </c>
      <c r="IF79" s="42">
        <v>40641</v>
      </c>
      <c r="IG79" s="42">
        <v>40671</v>
      </c>
      <c r="IH79" s="42">
        <v>40702</v>
      </c>
      <c r="II79" s="42">
        <v>40732</v>
      </c>
      <c r="IJ79" s="42">
        <v>40763</v>
      </c>
      <c r="IK79" s="42">
        <v>40794</v>
      </c>
      <c r="IL79" s="42">
        <v>40824</v>
      </c>
      <c r="IM79" s="42">
        <v>40855</v>
      </c>
      <c r="IN79" s="42">
        <v>40885</v>
      </c>
      <c r="IO79" s="42">
        <v>40916</v>
      </c>
      <c r="IP79" s="42">
        <v>40947</v>
      </c>
      <c r="IQ79" s="42">
        <v>40976</v>
      </c>
      <c r="IR79" s="42">
        <v>41007</v>
      </c>
      <c r="IS79" s="42">
        <v>41037</v>
      </c>
      <c r="IT79" s="42">
        <v>41068</v>
      </c>
      <c r="IU79" s="42">
        <v>41098</v>
      </c>
      <c r="IV79" s="42">
        <v>41129</v>
      </c>
      <c r="IW79" s="42">
        <v>41160</v>
      </c>
      <c r="IX79" s="42">
        <v>41190</v>
      </c>
      <c r="IY79" s="42">
        <v>41221</v>
      </c>
      <c r="IZ79" s="42">
        <v>41251</v>
      </c>
      <c r="JA79" s="42">
        <v>41282</v>
      </c>
      <c r="JB79" s="42">
        <v>41313</v>
      </c>
      <c r="JC79" s="42">
        <v>41341</v>
      </c>
      <c r="JD79" s="42">
        <v>41372</v>
      </c>
      <c r="JE79" s="42">
        <v>41402</v>
      </c>
      <c r="JF79" s="42">
        <v>41433</v>
      </c>
      <c r="JG79" s="42">
        <v>41463</v>
      </c>
      <c r="JH79" s="42">
        <v>41494</v>
      </c>
      <c r="JI79" s="42">
        <v>41525</v>
      </c>
      <c r="JJ79" s="42">
        <v>41555</v>
      </c>
      <c r="JK79" s="42">
        <v>41586</v>
      </c>
      <c r="JL79" s="42">
        <v>41616</v>
      </c>
      <c r="JM79" s="42">
        <v>41647</v>
      </c>
      <c r="JN79" s="42">
        <v>41678</v>
      </c>
      <c r="JO79" s="42">
        <v>41706</v>
      </c>
      <c r="JP79" s="42">
        <v>41737</v>
      </c>
      <c r="JQ79" s="42">
        <v>41767</v>
      </c>
      <c r="JR79" s="42">
        <v>41798</v>
      </c>
      <c r="JS79" s="42">
        <v>41828</v>
      </c>
      <c r="JT79" s="42">
        <v>41859</v>
      </c>
      <c r="JU79" s="42">
        <v>41890</v>
      </c>
      <c r="JV79" s="42">
        <v>41920</v>
      </c>
      <c r="JW79" s="42">
        <v>41951</v>
      </c>
      <c r="JX79" s="42">
        <v>41981</v>
      </c>
      <c r="JY79" s="42">
        <v>42012</v>
      </c>
      <c r="JZ79" s="42">
        <v>42036</v>
      </c>
      <c r="KA79" s="42">
        <v>42064</v>
      </c>
      <c r="KB79" s="42">
        <v>42095</v>
      </c>
      <c r="KC79" s="42">
        <v>42125</v>
      </c>
      <c r="KD79" s="42">
        <v>42156</v>
      </c>
      <c r="KE79" s="42">
        <v>42186</v>
      </c>
      <c r="KF79" s="42">
        <v>42217</v>
      </c>
      <c r="KG79" s="42">
        <v>42248</v>
      </c>
      <c r="KH79" s="42">
        <v>42278</v>
      </c>
      <c r="KI79" s="42">
        <v>42309</v>
      </c>
      <c r="KJ79" s="42">
        <v>42339</v>
      </c>
      <c r="KK79" s="42">
        <v>42370</v>
      </c>
      <c r="KL79" s="42">
        <v>42401</v>
      </c>
      <c r="KM79" s="42">
        <v>42430</v>
      </c>
      <c r="KN79" s="42">
        <v>42461</v>
      </c>
      <c r="KO79" s="42">
        <v>42491</v>
      </c>
      <c r="KP79" s="42">
        <v>42522</v>
      </c>
      <c r="KQ79" s="42">
        <v>42552</v>
      </c>
      <c r="KR79" s="42">
        <v>42583</v>
      </c>
      <c r="KS79" s="42">
        <v>42614</v>
      </c>
      <c r="KT79" s="42">
        <v>42644</v>
      </c>
      <c r="KU79" s="42">
        <v>42675</v>
      </c>
      <c r="KV79" s="42">
        <v>42705</v>
      </c>
      <c r="KW79" s="42">
        <v>42736</v>
      </c>
      <c r="KX79" s="42">
        <v>42767</v>
      </c>
      <c r="KY79" s="42">
        <v>42795</v>
      </c>
      <c r="KZ79" s="42">
        <v>42826</v>
      </c>
      <c r="LA79" s="42">
        <v>42856</v>
      </c>
      <c r="LB79" s="42">
        <v>42887</v>
      </c>
      <c r="LC79" s="42">
        <v>42917</v>
      </c>
      <c r="LD79" s="42">
        <v>42948</v>
      </c>
      <c r="LE79" s="42">
        <v>42979</v>
      </c>
      <c r="LF79" s="42">
        <v>43009</v>
      </c>
      <c r="LG79" s="42">
        <v>43040</v>
      </c>
      <c r="LH79" s="42">
        <v>43070</v>
      </c>
      <c r="LI79" s="42">
        <v>43101</v>
      </c>
      <c r="LJ79" s="42">
        <v>43132</v>
      </c>
      <c r="LK79" s="42">
        <v>43160</v>
      </c>
      <c r="LL79" s="42">
        <v>43191</v>
      </c>
      <c r="LM79" s="42">
        <v>43221</v>
      </c>
      <c r="LN79" s="42">
        <v>43252</v>
      </c>
      <c r="LO79" s="42">
        <v>43282</v>
      </c>
      <c r="LP79" s="42">
        <v>43313</v>
      </c>
      <c r="LQ79" s="42">
        <v>43344</v>
      </c>
      <c r="LR79" s="42">
        <v>43374</v>
      </c>
      <c r="LS79" s="42">
        <v>43405</v>
      </c>
      <c r="LT79" s="42">
        <v>43435</v>
      </c>
      <c r="LU79" s="42">
        <v>43466</v>
      </c>
      <c r="LV79" s="42">
        <v>43497</v>
      </c>
      <c r="LW79" s="42">
        <v>43525</v>
      </c>
      <c r="LX79" s="42">
        <v>43556</v>
      </c>
      <c r="LY79" s="42">
        <v>43586</v>
      </c>
      <c r="LZ79" s="42">
        <v>43617</v>
      </c>
      <c r="MA79" s="42">
        <v>43647</v>
      </c>
      <c r="MB79" s="42">
        <v>43678</v>
      </c>
      <c r="MC79" s="42">
        <v>43709</v>
      </c>
      <c r="MD79" s="42">
        <v>43739</v>
      </c>
      <c r="ME79" s="42">
        <v>43770</v>
      </c>
      <c r="MF79" s="42">
        <v>43800</v>
      </c>
      <c r="MG79" s="42">
        <v>43831</v>
      </c>
      <c r="MH79" s="42">
        <v>43862</v>
      </c>
      <c r="MI79" s="42">
        <v>43891</v>
      </c>
      <c r="MJ79" s="42">
        <v>43922</v>
      </c>
      <c r="MK79" s="42">
        <v>43952</v>
      </c>
      <c r="ML79" s="42">
        <v>43983</v>
      </c>
      <c r="MM79" s="42">
        <v>44013</v>
      </c>
      <c r="MN79" s="42">
        <v>44044</v>
      </c>
      <c r="MO79" s="42">
        <v>44075</v>
      </c>
      <c r="MP79" s="42">
        <v>44105</v>
      </c>
      <c r="MQ79" s="42">
        <v>44136</v>
      </c>
      <c r="MR79" s="42">
        <v>44166</v>
      </c>
      <c r="MS79" s="42">
        <v>44197</v>
      </c>
      <c r="MT79" s="42">
        <v>44228</v>
      </c>
      <c r="MU79" s="42">
        <v>44256</v>
      </c>
      <c r="MV79" s="42">
        <v>44287</v>
      </c>
      <c r="MW79" s="42">
        <v>44317</v>
      </c>
      <c r="MX79" s="42">
        <v>44348</v>
      </c>
      <c r="MY79" s="42">
        <v>44378</v>
      </c>
      <c r="MZ79" s="42">
        <v>44409</v>
      </c>
      <c r="NA79" s="42">
        <v>44440</v>
      </c>
      <c r="NB79" s="42">
        <v>44470</v>
      </c>
      <c r="NC79" s="42">
        <v>44501</v>
      </c>
      <c r="ND79" s="42">
        <v>44531</v>
      </c>
      <c r="NE79" s="42">
        <v>44562</v>
      </c>
      <c r="NF79" s="42">
        <v>44593</v>
      </c>
      <c r="NG79" s="42">
        <v>44621</v>
      </c>
      <c r="NH79" s="42">
        <v>44652</v>
      </c>
      <c r="NI79" s="42">
        <v>44682</v>
      </c>
      <c r="NJ79" s="42">
        <v>44713</v>
      </c>
      <c r="NK79" s="42">
        <v>44743</v>
      </c>
      <c r="NL79" s="42">
        <v>44774</v>
      </c>
      <c r="NM79" s="42">
        <v>44805</v>
      </c>
      <c r="NN79" s="42">
        <v>44835</v>
      </c>
      <c r="NO79" s="42">
        <v>44866</v>
      </c>
      <c r="NP79" s="42">
        <v>44896</v>
      </c>
      <c r="NQ79" s="42">
        <v>44927</v>
      </c>
      <c r="NR79" s="42">
        <v>44958</v>
      </c>
      <c r="NS79" s="42">
        <v>44986</v>
      </c>
      <c r="NT79" s="42">
        <v>45017</v>
      </c>
      <c r="NU79" s="42">
        <v>45047</v>
      </c>
      <c r="NV79" s="42">
        <v>45078</v>
      </c>
      <c r="NW79" s="42">
        <v>45108</v>
      </c>
      <c r="NX79" s="42">
        <v>45139</v>
      </c>
      <c r="NY79" s="42">
        <v>45170</v>
      </c>
      <c r="NZ79" s="42">
        <v>45200</v>
      </c>
      <c r="OA79" s="42">
        <v>45231</v>
      </c>
      <c r="OB79" s="42">
        <v>45261</v>
      </c>
      <c r="OC79" s="42">
        <v>45292</v>
      </c>
      <c r="OD79" s="42">
        <v>45323</v>
      </c>
      <c r="OE79" s="42">
        <v>45352</v>
      </c>
      <c r="OF79" s="42">
        <v>45383</v>
      </c>
      <c r="OG79" s="42">
        <v>45413</v>
      </c>
      <c r="OH79" s="42">
        <v>45444</v>
      </c>
      <c r="OI79" s="42">
        <v>45474</v>
      </c>
      <c r="OJ79" s="42">
        <v>45505</v>
      </c>
      <c r="OK79" s="42">
        <v>45536</v>
      </c>
      <c r="OL79" s="42">
        <v>45566</v>
      </c>
      <c r="OM79" s="42">
        <v>45597</v>
      </c>
      <c r="ON79" s="42">
        <v>45627</v>
      </c>
      <c r="OO79" s="42">
        <v>45658</v>
      </c>
      <c r="OP79" s="42">
        <v>45689</v>
      </c>
      <c r="OQ79" s="42">
        <v>45741</v>
      </c>
      <c r="OR79" s="42">
        <v>45772</v>
      </c>
      <c r="OS79" s="42">
        <v>45802</v>
      </c>
      <c r="OT79" s="42">
        <v>45833</v>
      </c>
      <c r="OU79" s="42">
        <v>45863</v>
      </c>
      <c r="OV79" s="42">
        <v>45894</v>
      </c>
      <c r="OW79" s="42">
        <v>45925</v>
      </c>
      <c r="OX79" s="42">
        <v>45955</v>
      </c>
      <c r="OY79" s="42">
        <v>45986</v>
      </c>
      <c r="OZ79" s="42">
        <v>46016</v>
      </c>
      <c r="PA79" s="42">
        <v>46047</v>
      </c>
      <c r="PB79" s="42">
        <v>46078</v>
      </c>
      <c r="PC79" s="42">
        <v>46106</v>
      </c>
      <c r="PD79" s="42">
        <v>46137</v>
      </c>
      <c r="PE79" s="42">
        <v>46167</v>
      </c>
      <c r="PF79" s="42">
        <v>46198</v>
      </c>
      <c r="PG79" s="42">
        <v>46228</v>
      </c>
      <c r="PH79" s="42">
        <v>46259</v>
      </c>
      <c r="PI79" s="37"/>
      <c r="PJ79" s="37"/>
      <c r="PK79" s="37"/>
      <c r="PL79" s="37"/>
      <c r="PM79" s="37"/>
      <c r="PN79" s="37"/>
      <c r="PO79" s="37"/>
      <c r="PP79" s="37"/>
      <c r="PQ79" s="37"/>
      <c r="PR79" s="37"/>
      <c r="PS79" s="37"/>
      <c r="PT79" s="37"/>
      <c r="PU79" s="37"/>
      <c r="PV79" s="37"/>
      <c r="PW79" s="37"/>
      <c r="PX79" s="37"/>
      <c r="PY79" s="37"/>
      <c r="PZ79" s="37"/>
      <c r="QA79" s="37"/>
      <c r="QB79" s="37"/>
      <c r="QC79" s="37"/>
      <c r="QD79" s="37"/>
      <c r="QE79" s="37"/>
      <c r="QF79" s="37"/>
      <c r="QG79" s="37"/>
      <c r="QH79" s="37"/>
      <c r="QI79" s="37"/>
      <c r="QJ79" s="37"/>
      <c r="QK79" s="37"/>
      <c r="QL79" s="37"/>
      <c r="QM79" s="37"/>
      <c r="QN79" s="37"/>
      <c r="QO79" s="37"/>
      <c r="QP79" s="37"/>
      <c r="QQ79" s="37"/>
      <c r="QR79" s="37"/>
      <c r="QS79" s="37"/>
      <c r="QT79" s="37"/>
      <c r="QU79" s="37"/>
      <c r="QV79" s="37"/>
      <c r="QW79" s="37"/>
      <c r="QX79" s="37"/>
      <c r="QY79" s="37"/>
      <c r="QZ79" s="37"/>
      <c r="RA79" s="37"/>
      <c r="RB79" s="37"/>
      <c r="RC79" s="37"/>
      <c r="RD79" s="37"/>
      <c r="RE79" s="37"/>
      <c r="RF79" s="37"/>
      <c r="RG79" s="37"/>
      <c r="RH79" s="37"/>
      <c r="RI79" s="37"/>
      <c r="RJ79" s="37"/>
      <c r="RK79" s="37"/>
      <c r="RL79" s="37"/>
      <c r="RM79" s="37"/>
      <c r="RN79" s="37"/>
      <c r="RO79" s="37"/>
      <c r="RP79" s="37"/>
      <c r="RQ79" s="37"/>
      <c r="RR79" s="37"/>
      <c r="RS79" s="37"/>
      <c r="RT79" s="37"/>
      <c r="RU79" s="37"/>
      <c r="RV79" s="37"/>
      <c r="RW79" s="37"/>
      <c r="RX79" s="37"/>
      <c r="RY79" s="37"/>
      <c r="RZ79" s="37"/>
      <c r="SA79" s="37"/>
      <c r="SB79" s="37"/>
      <c r="SC79" s="37"/>
      <c r="SD79" s="37"/>
      <c r="SE79" s="37"/>
      <c r="SF79" s="37"/>
      <c r="SG79" s="37"/>
      <c r="SH79" s="37"/>
      <c r="SI79" s="37"/>
      <c r="SJ79" s="37"/>
      <c r="SK79" s="37"/>
      <c r="SL79" s="37"/>
      <c r="SM79" s="37"/>
      <c r="SN79" s="37"/>
      <c r="SO79" s="37"/>
      <c r="SP79" s="37"/>
      <c r="SQ79" s="37"/>
      <c r="SR79" s="37"/>
      <c r="SS79" s="37"/>
      <c r="ST79" s="37"/>
      <c r="SU79" s="37"/>
      <c r="SV79" s="37"/>
      <c r="SW79" s="37"/>
      <c r="SX79" s="37"/>
      <c r="SY79" s="37"/>
      <c r="SZ79" s="37"/>
      <c r="TA79" s="37"/>
      <c r="TB79" s="37"/>
      <c r="TC79" s="37"/>
      <c r="TD79" s="37"/>
      <c r="TE79" s="37"/>
      <c r="TF79" s="37"/>
      <c r="TG79" s="37"/>
      <c r="TH79" s="37"/>
      <c r="TI79" s="37"/>
      <c r="TJ79" s="37"/>
      <c r="TK79" s="37"/>
      <c r="TL79" s="37"/>
      <c r="TM79" s="37"/>
      <c r="TN79" s="37"/>
      <c r="TO79" s="37"/>
      <c r="TP79" s="37"/>
      <c r="TQ79" s="37"/>
      <c r="TR79" s="37"/>
      <c r="TS79" s="37"/>
      <c r="TT79" s="37"/>
      <c r="TU79" s="37"/>
      <c r="TV79" s="37"/>
      <c r="TW79" s="37"/>
      <c r="TX79" s="37"/>
      <c r="TY79" s="37"/>
      <c r="TZ79" s="37"/>
      <c r="UA79" s="37"/>
      <c r="UB79" s="37"/>
      <c r="UC79" s="37"/>
      <c r="UD79" s="37"/>
      <c r="UE79" s="37"/>
      <c r="UF79" s="37"/>
      <c r="UG79" s="37"/>
      <c r="UH79" s="37"/>
      <c r="UI79" s="37"/>
      <c r="UJ79" s="37"/>
      <c r="UK79" s="37"/>
      <c r="UL79" s="37"/>
      <c r="UM79" s="37"/>
      <c r="UN79" s="37"/>
      <c r="UO79" s="37"/>
      <c r="UP79" s="37"/>
      <c r="UQ79" s="37"/>
      <c r="UR79" s="37"/>
      <c r="US79" s="37"/>
      <c r="UT79" s="37"/>
      <c r="UU79" s="37"/>
      <c r="UV79" s="37"/>
      <c r="UW79" s="37"/>
      <c r="UX79" s="37"/>
      <c r="UY79" s="37"/>
      <c r="UZ79" s="37"/>
      <c r="VA79" s="37"/>
      <c r="VB79" s="37"/>
      <c r="VC79" s="37"/>
      <c r="VD79" s="37"/>
      <c r="VE79" s="37"/>
      <c r="VF79" s="37"/>
      <c r="VG79" s="37"/>
      <c r="VH79" s="37"/>
      <c r="VI79" s="37"/>
      <c r="VJ79" s="37"/>
      <c r="VK79" s="37"/>
      <c r="VL79" s="37"/>
      <c r="VM79" s="37"/>
      <c r="VN79" s="37"/>
      <c r="VO79" s="37"/>
      <c r="VP79" s="37"/>
      <c r="VQ79" s="37"/>
      <c r="VR79" s="37"/>
      <c r="VS79" s="37"/>
      <c r="VT79" s="37"/>
      <c r="VU79" s="37"/>
      <c r="VV79" s="37"/>
      <c r="VW79" s="37"/>
      <c r="VX79" s="37"/>
      <c r="VY79" s="37"/>
      <c r="VZ79" s="37"/>
      <c r="WA79" s="37"/>
      <c r="WB79" s="37"/>
      <c r="WC79" s="37"/>
      <c r="WD79" s="37"/>
      <c r="WE79" s="37"/>
      <c r="WF79" s="37"/>
      <c r="WG79" s="37"/>
      <c r="WH79" s="37"/>
      <c r="WI79" s="37"/>
      <c r="WJ79" s="37"/>
      <c r="WK79" s="37"/>
      <c r="WL79" s="37"/>
      <c r="WM79" s="37"/>
      <c r="WN79" s="37"/>
      <c r="WO79" s="37"/>
      <c r="WP79" s="37"/>
      <c r="WQ79" s="37"/>
      <c r="WR79" s="37"/>
      <c r="WS79" s="37"/>
      <c r="WT79" s="37"/>
      <c r="WU79" s="37"/>
      <c r="WV79" s="37"/>
      <c r="WW79" s="37"/>
      <c r="WX79" s="37"/>
      <c r="WY79" s="37"/>
      <c r="WZ79" s="37"/>
      <c r="XA79" s="37"/>
      <c r="XB79" s="37"/>
      <c r="XC79" s="37"/>
      <c r="XD79" s="37"/>
      <c r="XE79" s="37"/>
      <c r="XF79" s="37"/>
      <c r="XG79" s="37"/>
      <c r="XH79" s="37"/>
      <c r="XI79" s="37"/>
      <c r="XJ79" s="37"/>
      <c r="XK79" s="37"/>
      <c r="XL79" s="37"/>
      <c r="XM79" s="37"/>
      <c r="XN79" s="37"/>
      <c r="XO79" s="37"/>
      <c r="XP79" s="37"/>
      <c r="XQ79" s="37"/>
      <c r="XR79" s="37"/>
      <c r="XS79" s="37"/>
      <c r="XT79" s="37"/>
      <c r="XU79" s="37"/>
      <c r="XV79" s="37"/>
      <c r="XW79" s="37"/>
      <c r="XX79" s="37"/>
      <c r="XY79" s="37"/>
      <c r="XZ79" s="37"/>
      <c r="YA79" s="37"/>
      <c r="YB79" s="37"/>
      <c r="YC79" s="37"/>
      <c r="YD79" s="37"/>
      <c r="YE79" s="37"/>
      <c r="YF79" s="37"/>
      <c r="YG79" s="37"/>
      <c r="YH79" s="37"/>
      <c r="YI79" s="37"/>
      <c r="YJ79" s="37"/>
      <c r="YK79" s="37"/>
      <c r="YL79" s="37"/>
      <c r="YM79" s="37"/>
      <c r="YN79" s="37"/>
      <c r="YO79" s="37"/>
      <c r="YP79" s="37"/>
      <c r="YQ79" s="37"/>
      <c r="YR79" s="37"/>
      <c r="YS79" s="37"/>
      <c r="YT79" s="37"/>
      <c r="YU79" s="37"/>
      <c r="YV79" s="37"/>
      <c r="YW79" s="37"/>
      <c r="YX79" s="37"/>
      <c r="YY79" s="37"/>
      <c r="YZ79" s="37"/>
      <c r="ZA79" s="37"/>
      <c r="ZB79" s="37"/>
      <c r="ZC79" s="37"/>
      <c r="ZD79" s="37"/>
      <c r="ZE79" s="37"/>
      <c r="ZF79" s="37"/>
      <c r="ZG79" s="37"/>
      <c r="ZH79" s="37"/>
      <c r="ZI79" s="37"/>
      <c r="ZJ79" s="37"/>
      <c r="ZK79" s="37"/>
      <c r="ZL79" s="37"/>
      <c r="ZM79" s="37"/>
      <c r="ZN79" s="37"/>
      <c r="ZO79" s="37"/>
      <c r="ZP79" s="37"/>
      <c r="ZQ79" s="37"/>
      <c r="ZR79" s="37"/>
      <c r="ZS79" s="37"/>
      <c r="ZT79" s="37"/>
      <c r="ZU79" s="37"/>
      <c r="ZV79" s="37"/>
      <c r="ZW79" s="37"/>
      <c r="ZX79" s="37"/>
      <c r="ZY79" s="37"/>
      <c r="ZZ79" s="37"/>
      <c r="AAA79" s="37"/>
      <c r="AAB79" s="37"/>
      <c r="AAC79" s="37"/>
      <c r="AAD79" s="37"/>
      <c r="AAE79" s="37"/>
      <c r="AAF79" s="37"/>
      <c r="AAG79" s="37"/>
      <c r="AAH79" s="37"/>
      <c r="AAI79" s="37"/>
      <c r="AAJ79" s="37"/>
      <c r="AAK79" s="37"/>
      <c r="AAL79" s="37"/>
      <c r="AAM79" s="37"/>
      <c r="AAN79" s="37"/>
      <c r="AAO79" s="37"/>
      <c r="AAP79" s="37"/>
      <c r="AAQ79" s="37"/>
      <c r="AAR79" s="37"/>
      <c r="AAS79" s="37"/>
      <c r="AAT79" s="37"/>
      <c r="AAU79" s="37"/>
      <c r="AAV79" s="37"/>
      <c r="AAW79" s="37"/>
      <c r="AAX79" s="37"/>
      <c r="AAY79" s="37"/>
      <c r="AAZ79" s="37"/>
      <c r="ABA79" s="37"/>
      <c r="ABB79" s="37"/>
      <c r="ABC79" s="37"/>
      <c r="ABD79" s="37"/>
      <c r="ABE79" s="37"/>
      <c r="ABF79" s="37"/>
      <c r="ABG79" s="37"/>
      <c r="ABH79" s="37"/>
      <c r="ABI79" s="37"/>
      <c r="ABJ79" s="37"/>
      <c r="ABK79" s="37"/>
      <c r="ABL79" s="37"/>
      <c r="ABM79" s="37"/>
    </row>
    <row r="80" spans="1:741" s="43" customFormat="1" ht="16.2" thickBot="1" x14ac:dyDescent="0.35">
      <c r="B80" s="44"/>
      <c r="PI80" s="37"/>
      <c r="PJ80" s="37"/>
      <c r="PK80" s="37"/>
      <c r="PL80" s="37"/>
      <c r="PM80" s="37"/>
      <c r="PN80" s="37"/>
      <c r="PO80" s="37"/>
      <c r="PP80" s="37"/>
      <c r="PQ80" s="37"/>
      <c r="PR80" s="37"/>
      <c r="PS80" s="37"/>
      <c r="PT80" s="37"/>
      <c r="PU80" s="37"/>
      <c r="PV80" s="37"/>
      <c r="PW80" s="37"/>
      <c r="PX80" s="37"/>
      <c r="PY80" s="37"/>
      <c r="PZ80" s="37"/>
      <c r="QA80" s="37"/>
      <c r="QB80" s="37"/>
      <c r="QC80" s="37"/>
      <c r="QD80" s="37"/>
      <c r="QE80" s="37"/>
      <c r="QF80" s="37"/>
      <c r="QG80" s="37"/>
      <c r="QH80" s="37"/>
      <c r="QI80" s="37"/>
      <c r="QJ80" s="37"/>
      <c r="QK80" s="37"/>
      <c r="QL80" s="37"/>
      <c r="QM80" s="37"/>
      <c r="QN80" s="37"/>
      <c r="QO80" s="37"/>
      <c r="QP80" s="37"/>
      <c r="QQ80" s="37"/>
      <c r="QR80" s="37"/>
      <c r="QS80" s="37"/>
      <c r="QT80" s="37"/>
      <c r="QU80" s="37"/>
      <c r="QV80" s="37"/>
      <c r="QW80" s="37"/>
      <c r="QX80" s="37"/>
      <c r="QY80" s="37"/>
      <c r="QZ80" s="37"/>
      <c r="RA80" s="37"/>
      <c r="RB80" s="37"/>
      <c r="RC80" s="37"/>
      <c r="RD80" s="37"/>
      <c r="RE80" s="37"/>
      <c r="RF80" s="37"/>
      <c r="RG80" s="37"/>
      <c r="RH80" s="37"/>
      <c r="RI80" s="37"/>
      <c r="RJ80" s="37"/>
      <c r="RK80" s="37"/>
      <c r="RL80" s="37"/>
      <c r="RM80" s="37"/>
      <c r="RN80" s="37"/>
      <c r="RO80" s="37"/>
      <c r="RP80" s="37"/>
      <c r="RQ80" s="37"/>
      <c r="RR80" s="37"/>
      <c r="RS80" s="37"/>
      <c r="RT80" s="37"/>
      <c r="RU80" s="37"/>
      <c r="RV80" s="37"/>
      <c r="RW80" s="37"/>
      <c r="RX80" s="37"/>
      <c r="RY80" s="37"/>
      <c r="RZ80" s="37"/>
      <c r="SA80" s="37"/>
      <c r="SB80" s="37"/>
      <c r="SC80" s="37"/>
      <c r="SD80" s="37"/>
      <c r="SE80" s="37"/>
      <c r="SF80" s="37"/>
      <c r="SG80" s="37"/>
      <c r="SH80" s="37"/>
      <c r="SI80" s="37"/>
      <c r="SJ80" s="37"/>
      <c r="SK80" s="37"/>
      <c r="SL80" s="37"/>
      <c r="SM80" s="37"/>
      <c r="SN80" s="37"/>
      <c r="SO80" s="37"/>
      <c r="SP80" s="37"/>
      <c r="SQ80" s="37"/>
      <c r="SR80" s="37"/>
      <c r="SS80" s="37"/>
      <c r="ST80" s="37"/>
      <c r="SU80" s="37"/>
      <c r="SV80" s="37"/>
      <c r="SW80" s="37"/>
      <c r="SX80" s="37"/>
      <c r="SY80" s="37"/>
      <c r="SZ80" s="37"/>
      <c r="TA80" s="37"/>
      <c r="TB80" s="37"/>
      <c r="TC80" s="37"/>
      <c r="TD80" s="37"/>
      <c r="TE80" s="37"/>
      <c r="TF80" s="37"/>
      <c r="TG80" s="37"/>
      <c r="TH80" s="37"/>
      <c r="TI80" s="37"/>
      <c r="TJ80" s="37"/>
      <c r="TK80" s="37"/>
      <c r="TL80" s="37"/>
      <c r="TM80" s="37"/>
      <c r="TN80" s="37"/>
      <c r="TO80" s="37"/>
      <c r="TP80" s="37"/>
      <c r="TQ80" s="37"/>
      <c r="TR80" s="37"/>
      <c r="TS80" s="37"/>
      <c r="TT80" s="37"/>
      <c r="TU80" s="37"/>
      <c r="TV80" s="37"/>
      <c r="TW80" s="37"/>
      <c r="TX80" s="37"/>
      <c r="TY80" s="37"/>
      <c r="TZ80" s="37"/>
      <c r="UA80" s="37"/>
      <c r="UB80" s="37"/>
      <c r="UC80" s="37"/>
      <c r="UD80" s="37"/>
      <c r="UE80" s="37"/>
      <c r="UF80" s="37"/>
      <c r="UG80" s="37"/>
      <c r="UH80" s="37"/>
      <c r="UI80" s="37"/>
      <c r="UJ80" s="37"/>
      <c r="UK80" s="37"/>
      <c r="UL80" s="37"/>
      <c r="UM80" s="37"/>
      <c r="UN80" s="37"/>
      <c r="UO80" s="37"/>
      <c r="UP80" s="37"/>
      <c r="UQ80" s="37"/>
      <c r="UR80" s="37"/>
      <c r="US80" s="37"/>
      <c r="UT80" s="37"/>
      <c r="UU80" s="37"/>
      <c r="UV80" s="37"/>
      <c r="UW80" s="37"/>
      <c r="UX80" s="37"/>
      <c r="UY80" s="37"/>
      <c r="UZ80" s="37"/>
      <c r="VA80" s="37"/>
      <c r="VB80" s="37"/>
      <c r="VC80" s="37"/>
      <c r="VD80" s="37"/>
      <c r="VE80" s="37"/>
      <c r="VF80" s="37"/>
      <c r="VG80" s="37"/>
      <c r="VH80" s="37"/>
      <c r="VI80" s="37"/>
      <c r="VJ80" s="37"/>
      <c r="VK80" s="37"/>
      <c r="VL80" s="37"/>
      <c r="VM80" s="37"/>
      <c r="VN80" s="37"/>
      <c r="VO80" s="37"/>
      <c r="VP80" s="37"/>
      <c r="VQ80" s="37"/>
      <c r="VR80" s="37"/>
      <c r="VS80" s="37"/>
      <c r="VT80" s="37"/>
      <c r="VU80" s="37"/>
      <c r="VV80" s="37"/>
      <c r="VW80" s="37"/>
      <c r="VX80" s="37"/>
      <c r="VY80" s="37"/>
      <c r="VZ80" s="37"/>
      <c r="WA80" s="37"/>
      <c r="WB80" s="37"/>
      <c r="WC80" s="37"/>
      <c r="WD80" s="37"/>
      <c r="WE80" s="37"/>
      <c r="WF80" s="37"/>
      <c r="WG80" s="37"/>
      <c r="WH80" s="37"/>
      <c r="WI80" s="37"/>
      <c r="WJ80" s="37"/>
      <c r="WK80" s="37"/>
      <c r="WL80" s="37"/>
      <c r="WM80" s="37"/>
      <c r="WN80" s="37"/>
      <c r="WO80" s="37"/>
      <c r="WP80" s="37"/>
      <c r="WQ80" s="37"/>
      <c r="WR80" s="37"/>
      <c r="WS80" s="37"/>
      <c r="WT80" s="37"/>
      <c r="WU80" s="37"/>
      <c r="WV80" s="37"/>
      <c r="WW80" s="37"/>
      <c r="WX80" s="37"/>
      <c r="WY80" s="37"/>
      <c r="WZ80" s="37"/>
      <c r="XA80" s="37"/>
      <c r="XB80" s="37"/>
      <c r="XC80" s="37"/>
      <c r="XD80" s="37"/>
      <c r="XE80" s="37"/>
      <c r="XF80" s="37"/>
      <c r="XG80" s="37"/>
      <c r="XH80" s="37"/>
      <c r="XI80" s="37"/>
      <c r="XJ80" s="37"/>
      <c r="XK80" s="37"/>
      <c r="XL80" s="37"/>
      <c r="XM80" s="37"/>
      <c r="XN80" s="37"/>
      <c r="XO80" s="37"/>
      <c r="XP80" s="37"/>
      <c r="XQ80" s="37"/>
      <c r="XR80" s="37"/>
      <c r="XS80" s="37"/>
      <c r="XT80" s="37"/>
      <c r="XU80" s="37"/>
      <c r="XV80" s="37"/>
      <c r="XW80" s="37"/>
      <c r="XX80" s="37"/>
      <c r="XY80" s="37"/>
      <c r="XZ80" s="37"/>
      <c r="YA80" s="37"/>
      <c r="YB80" s="37"/>
      <c r="YC80" s="37"/>
      <c r="YD80" s="37"/>
      <c r="YE80" s="37"/>
      <c r="YF80" s="37"/>
      <c r="YG80" s="37"/>
      <c r="YH80" s="37"/>
      <c r="YI80" s="37"/>
      <c r="YJ80" s="37"/>
      <c r="YK80" s="37"/>
      <c r="YL80" s="37"/>
      <c r="YM80" s="37"/>
      <c r="YN80" s="37"/>
      <c r="YO80" s="37"/>
      <c r="YP80" s="37"/>
      <c r="YQ80" s="37"/>
      <c r="YR80" s="37"/>
      <c r="YS80" s="37"/>
      <c r="YT80" s="37"/>
      <c r="YU80" s="37"/>
      <c r="YV80" s="37"/>
      <c r="YW80" s="37"/>
      <c r="YX80" s="37"/>
      <c r="YY80" s="37"/>
      <c r="YZ80" s="37"/>
      <c r="ZA80" s="37"/>
      <c r="ZB80" s="37"/>
      <c r="ZC80" s="37"/>
      <c r="ZD80" s="37"/>
      <c r="ZE80" s="37"/>
      <c r="ZF80" s="37"/>
      <c r="ZG80" s="37"/>
      <c r="ZH80" s="37"/>
      <c r="ZI80" s="37"/>
      <c r="ZJ80" s="37"/>
      <c r="ZK80" s="37"/>
      <c r="ZL80" s="37"/>
      <c r="ZM80" s="37"/>
      <c r="ZN80" s="37"/>
      <c r="ZO80" s="37"/>
      <c r="ZP80" s="37"/>
      <c r="ZQ80" s="37"/>
      <c r="ZR80" s="37"/>
      <c r="ZS80" s="37"/>
      <c r="ZT80" s="37"/>
      <c r="ZU80" s="37"/>
      <c r="ZV80" s="37"/>
      <c r="ZW80" s="37"/>
      <c r="ZX80" s="37"/>
      <c r="ZY80" s="37"/>
      <c r="ZZ80" s="37"/>
      <c r="AAA80" s="37"/>
      <c r="AAB80" s="37"/>
      <c r="AAC80" s="37"/>
      <c r="AAD80" s="37"/>
      <c r="AAE80" s="37"/>
      <c r="AAF80" s="37"/>
      <c r="AAG80" s="37"/>
      <c r="AAH80" s="37"/>
      <c r="AAI80" s="37"/>
      <c r="AAJ80" s="37"/>
      <c r="AAK80" s="37"/>
      <c r="AAL80" s="37"/>
      <c r="AAM80" s="37"/>
      <c r="AAN80" s="37"/>
      <c r="AAO80" s="37"/>
      <c r="AAP80" s="37"/>
      <c r="AAQ80" s="37"/>
      <c r="AAR80" s="37"/>
      <c r="AAS80" s="37"/>
      <c r="AAT80" s="37"/>
      <c r="AAU80" s="37"/>
      <c r="AAV80" s="37"/>
      <c r="AAW80" s="37"/>
      <c r="AAX80" s="37"/>
      <c r="AAY80" s="37"/>
      <c r="AAZ80" s="37"/>
      <c r="ABA80" s="37"/>
      <c r="ABB80" s="37"/>
      <c r="ABC80" s="37"/>
      <c r="ABD80" s="37"/>
      <c r="ABE80" s="37"/>
      <c r="ABF80" s="37"/>
      <c r="ABG80" s="37"/>
      <c r="ABH80" s="37"/>
      <c r="ABI80" s="37"/>
      <c r="ABJ80" s="37"/>
      <c r="ABK80" s="37"/>
      <c r="ABL80" s="37"/>
      <c r="ABM80" s="37"/>
    </row>
    <row r="81" spans="1:424" s="35" customFormat="1" ht="16.2" thickTop="1" x14ac:dyDescent="0.3">
      <c r="B81" s="45"/>
    </row>
    <row r="82" spans="1:424" s="35" customFormat="1" x14ac:dyDescent="0.3">
      <c r="A82" s="35" t="s">
        <v>55</v>
      </c>
      <c r="B82" s="46"/>
      <c r="C82" s="47" t="s">
        <v>56</v>
      </c>
      <c r="D82" s="48">
        <v>233989</v>
      </c>
      <c r="E82" s="48">
        <v>338956</v>
      </c>
      <c r="F82" s="48">
        <v>153435</v>
      </c>
      <c r="G82" s="48">
        <v>161752</v>
      </c>
      <c r="H82" s="48">
        <v>189766</v>
      </c>
      <c r="I82" s="48">
        <v>243439</v>
      </c>
      <c r="J82" s="48">
        <v>185299</v>
      </c>
      <c r="K82" s="48">
        <v>246390</v>
      </c>
      <c r="L82" s="48">
        <v>159644</v>
      </c>
      <c r="M82" s="48">
        <v>154017</v>
      </c>
      <c r="N82" s="48">
        <v>102363</v>
      </c>
      <c r="O82" s="48">
        <v>107714</v>
      </c>
      <c r="P82" s="48">
        <v>95666</v>
      </c>
      <c r="Q82" s="48">
        <v>231344</v>
      </c>
      <c r="R82" s="48">
        <v>186934</v>
      </c>
      <c r="S82" s="48">
        <v>161623</v>
      </c>
      <c r="T82" s="48">
        <v>105002</v>
      </c>
      <c r="U82" s="48">
        <v>132689</v>
      </c>
      <c r="V82" s="48">
        <v>145768</v>
      </c>
      <c r="W82" s="48">
        <v>245122</v>
      </c>
      <c r="X82" s="48">
        <v>247190</v>
      </c>
      <c r="Y82" s="48">
        <v>201190</v>
      </c>
      <c r="Z82" s="48">
        <v>156917</v>
      </c>
      <c r="AA82" s="48">
        <v>105462</v>
      </c>
      <c r="AB82" s="48">
        <v>188819</v>
      </c>
      <c r="AC82" s="48">
        <v>211926</v>
      </c>
      <c r="AD82" s="48">
        <v>70047</v>
      </c>
      <c r="AE82" s="48">
        <v>84971</v>
      </c>
      <c r="AF82" s="48">
        <v>112134</v>
      </c>
      <c r="AG82" s="48">
        <v>209778</v>
      </c>
      <c r="AH82" s="48">
        <v>311123</v>
      </c>
      <c r="AI82" s="48">
        <v>362380</v>
      </c>
      <c r="AJ82" s="48">
        <v>366859</v>
      </c>
      <c r="AK82" s="48">
        <v>338252</v>
      </c>
      <c r="AL82" s="48">
        <v>234464</v>
      </c>
      <c r="AM82" s="48">
        <v>349194</v>
      </c>
      <c r="AN82" s="48">
        <v>216972</v>
      </c>
      <c r="AO82" s="48">
        <v>348453</v>
      </c>
      <c r="AP82" s="48">
        <v>161408</v>
      </c>
      <c r="AQ82" s="48">
        <v>165016</v>
      </c>
      <c r="AR82" s="48">
        <v>237135</v>
      </c>
      <c r="AS82" s="48">
        <v>272004</v>
      </c>
      <c r="AT82" s="48">
        <v>276720</v>
      </c>
      <c r="AU82" s="48">
        <v>324918</v>
      </c>
      <c r="AV82" s="48">
        <v>210207</v>
      </c>
      <c r="AW82" s="48">
        <v>143023</v>
      </c>
      <c r="AX82" s="48">
        <v>90216</v>
      </c>
      <c r="AY82" s="48">
        <v>120292</v>
      </c>
      <c r="AZ82" s="48">
        <v>249129</v>
      </c>
      <c r="BA82" s="48">
        <v>277753</v>
      </c>
      <c r="BB82" s="48">
        <v>171787</v>
      </c>
      <c r="BC82" s="48">
        <v>228386</v>
      </c>
      <c r="BD82" s="48">
        <v>395329</v>
      </c>
      <c r="BE82" s="48">
        <v>552532</v>
      </c>
      <c r="BF82" s="48">
        <v>522381</v>
      </c>
      <c r="BG82" s="48">
        <v>438112</v>
      </c>
      <c r="BH82" s="48">
        <v>394980</v>
      </c>
      <c r="BI82" s="48">
        <v>281247</v>
      </c>
      <c r="BJ82" s="48">
        <v>184121</v>
      </c>
      <c r="BK82" s="48">
        <v>269990</v>
      </c>
      <c r="BL82" s="48">
        <v>338614</v>
      </c>
      <c r="BM82" s="48">
        <v>371324</v>
      </c>
      <c r="BN82" s="48">
        <v>340341</v>
      </c>
      <c r="BO82" s="48">
        <f>392172+44079</f>
        <v>436251</v>
      </c>
      <c r="BP82" s="48">
        <v>514394</v>
      </c>
      <c r="BQ82" s="48">
        <v>551688</v>
      </c>
      <c r="BR82" s="48">
        <v>496378</v>
      </c>
      <c r="BS82" s="48">
        <v>336291</v>
      </c>
      <c r="BT82" s="48">
        <v>268825</v>
      </c>
      <c r="BU82" s="48">
        <v>193280</v>
      </c>
      <c r="BV82" s="48">
        <v>291140</v>
      </c>
      <c r="BW82" s="48">
        <v>336651</v>
      </c>
      <c r="BX82" s="48">
        <v>251803</v>
      </c>
      <c r="BY82" s="48">
        <v>220072</v>
      </c>
      <c r="BZ82" s="48">
        <v>130829</v>
      </c>
      <c r="CA82" s="48">
        <v>179604</v>
      </c>
      <c r="CB82" s="48">
        <v>245481</v>
      </c>
      <c r="CC82" s="48">
        <v>299742</v>
      </c>
      <c r="CD82" s="48">
        <v>327056</v>
      </c>
      <c r="CE82" s="48">
        <v>234824</v>
      </c>
      <c r="CF82" s="48">
        <v>138473</v>
      </c>
      <c r="CG82" s="48">
        <v>152883</v>
      </c>
      <c r="CH82" s="48">
        <v>356541</v>
      </c>
      <c r="CI82" s="48">
        <v>407727</v>
      </c>
      <c r="CJ82" s="48">
        <v>351247</v>
      </c>
      <c r="CK82" s="48">
        <v>207931</v>
      </c>
      <c r="CL82" s="48">
        <v>99123</v>
      </c>
      <c r="CM82" s="48">
        <v>242062</v>
      </c>
      <c r="CN82" s="48">
        <v>468403</v>
      </c>
      <c r="CO82" s="48">
        <v>428020</v>
      </c>
      <c r="CP82" s="48">
        <v>402710</v>
      </c>
      <c r="CQ82" s="48">
        <v>288033</v>
      </c>
      <c r="CR82" s="48">
        <v>173031</v>
      </c>
      <c r="CS82" s="48">
        <v>265968</v>
      </c>
      <c r="CT82" s="48">
        <v>415617</v>
      </c>
      <c r="CU82" s="48">
        <v>342029</v>
      </c>
      <c r="CV82" s="48">
        <v>303987</v>
      </c>
      <c r="CW82" s="48">
        <v>218676</v>
      </c>
      <c r="CX82" s="48">
        <v>225025</v>
      </c>
      <c r="CY82" s="48">
        <v>411903</v>
      </c>
      <c r="CZ82" s="48">
        <v>365788</v>
      </c>
      <c r="DA82" s="48">
        <v>300963</v>
      </c>
      <c r="DB82" s="48">
        <v>207953</v>
      </c>
      <c r="DC82" s="48">
        <v>149790</v>
      </c>
      <c r="DD82" s="48">
        <v>94953</v>
      </c>
      <c r="DE82" s="48">
        <v>153221</v>
      </c>
      <c r="DF82" s="48">
        <v>264771</v>
      </c>
      <c r="DG82" s="48">
        <v>291029</v>
      </c>
      <c r="DH82" s="48">
        <v>220302</v>
      </c>
      <c r="DI82" s="48">
        <v>232229</v>
      </c>
      <c r="DJ82" s="48">
        <v>138760</v>
      </c>
      <c r="DK82" s="48">
        <v>227909</v>
      </c>
      <c r="DL82" s="48">
        <v>232427</v>
      </c>
      <c r="DM82" s="48">
        <v>340863</v>
      </c>
      <c r="DN82" s="48">
        <v>296067</v>
      </c>
      <c r="DO82" s="48">
        <v>212073</v>
      </c>
      <c r="DP82" s="48">
        <v>177697</v>
      </c>
      <c r="DQ82" s="48">
        <v>199427</v>
      </c>
      <c r="DR82" s="48">
        <v>270193</v>
      </c>
      <c r="DS82" s="48">
        <v>335772</v>
      </c>
      <c r="DT82" s="48">
        <v>354326</v>
      </c>
      <c r="DU82" s="48">
        <v>291001</v>
      </c>
      <c r="DV82" s="48">
        <v>153004</v>
      </c>
      <c r="DW82" s="48">
        <v>150120</v>
      </c>
      <c r="DX82" s="48">
        <v>274166</v>
      </c>
      <c r="DY82" s="48">
        <v>313402</v>
      </c>
      <c r="DZ82" s="48">
        <v>271165</v>
      </c>
      <c r="EA82" s="48">
        <v>228643</v>
      </c>
      <c r="EB82" s="48">
        <v>187954</v>
      </c>
      <c r="EC82" s="48">
        <v>226435</v>
      </c>
      <c r="ED82" s="48">
        <v>369783</v>
      </c>
      <c r="EE82" s="48">
        <v>428632</v>
      </c>
      <c r="EF82" s="48">
        <v>293102</v>
      </c>
      <c r="EG82" s="48">
        <v>250490</v>
      </c>
      <c r="EH82" s="48">
        <v>222886</v>
      </c>
      <c r="EI82" s="48">
        <v>262187</v>
      </c>
      <c r="EJ82" s="48">
        <v>305178</v>
      </c>
      <c r="EK82" s="48">
        <v>300721</v>
      </c>
      <c r="EL82" s="48">
        <v>230720</v>
      </c>
      <c r="EM82" s="48">
        <v>162111</v>
      </c>
      <c r="EN82" s="48">
        <v>121605</v>
      </c>
      <c r="EO82" s="48">
        <v>162063</v>
      </c>
      <c r="EP82" s="48">
        <v>252808</v>
      </c>
      <c r="EQ82" s="48">
        <v>285366</v>
      </c>
      <c r="ER82" s="48">
        <v>200858</v>
      </c>
      <c r="ES82" s="48">
        <v>176649</v>
      </c>
      <c r="ET82" s="48">
        <v>133774</v>
      </c>
      <c r="EU82" s="48">
        <v>138120</v>
      </c>
      <c r="EV82" s="48">
        <v>228407</v>
      </c>
      <c r="EW82" s="48">
        <v>296301</v>
      </c>
      <c r="EX82" s="48">
        <v>235193</v>
      </c>
      <c r="EY82" s="48">
        <v>235578</v>
      </c>
      <c r="EZ82" s="48">
        <v>177599</v>
      </c>
      <c r="FA82" s="48">
        <v>180901</v>
      </c>
      <c r="FB82" s="48">
        <v>263578</v>
      </c>
      <c r="FC82" s="48">
        <v>284090</v>
      </c>
      <c r="FD82" s="48">
        <v>188005</v>
      </c>
      <c r="FE82" s="48">
        <v>162856</v>
      </c>
      <c r="FF82" s="48">
        <v>185933</v>
      </c>
      <c r="FG82" s="48">
        <v>182881</v>
      </c>
      <c r="FH82" s="48">
        <v>235406</v>
      </c>
      <c r="FI82" s="48">
        <v>211541</v>
      </c>
      <c r="FJ82" s="48">
        <v>215118</v>
      </c>
      <c r="FK82" s="48">
        <v>195417</v>
      </c>
      <c r="FL82" s="48">
        <v>211388</v>
      </c>
      <c r="FM82" s="48">
        <v>218475</v>
      </c>
      <c r="FN82" s="48">
        <v>229141</v>
      </c>
      <c r="FO82" s="48">
        <v>248013</v>
      </c>
      <c r="FP82" s="48">
        <v>219447</v>
      </c>
      <c r="FQ82" s="48">
        <v>142288</v>
      </c>
      <c r="FR82" s="48">
        <v>121696</v>
      </c>
      <c r="FS82" s="48">
        <v>182501</v>
      </c>
      <c r="FT82" s="48">
        <v>180344</v>
      </c>
      <c r="FU82" s="48">
        <v>228794</v>
      </c>
      <c r="FV82" s="48">
        <v>165762</v>
      </c>
      <c r="FW82" s="48">
        <v>156010</v>
      </c>
      <c r="FX82" s="48">
        <v>146642</v>
      </c>
      <c r="FY82" s="48">
        <v>123321</v>
      </c>
      <c r="FZ82" s="48">
        <v>187098</v>
      </c>
      <c r="GA82" s="48">
        <v>176310</v>
      </c>
      <c r="GB82" s="48">
        <v>175526</v>
      </c>
      <c r="GC82" s="48">
        <v>158548</v>
      </c>
      <c r="GD82" s="48">
        <v>155571</v>
      </c>
      <c r="GE82" s="48">
        <v>250728</v>
      </c>
      <c r="GF82" s="48">
        <v>248709</v>
      </c>
      <c r="GG82" s="48">
        <v>316128</v>
      </c>
      <c r="GH82" s="48">
        <v>222099</v>
      </c>
      <c r="GI82" s="48">
        <v>265399</v>
      </c>
      <c r="GJ82" s="48">
        <v>137156</v>
      </c>
      <c r="GK82" s="48">
        <v>184560</v>
      </c>
      <c r="GL82" s="48">
        <v>244789</v>
      </c>
      <c r="GM82" s="48">
        <v>268864</v>
      </c>
      <c r="GN82" s="48">
        <v>230849</v>
      </c>
      <c r="GO82" s="48">
        <v>179394</v>
      </c>
      <c r="GP82" s="48">
        <v>172576</v>
      </c>
      <c r="GQ82" s="48">
        <v>198864</v>
      </c>
      <c r="GR82" s="48">
        <v>272519</v>
      </c>
      <c r="GS82" s="48">
        <v>360875</v>
      </c>
      <c r="GT82" s="48">
        <v>318346</v>
      </c>
      <c r="GU82" s="48">
        <v>279248</v>
      </c>
      <c r="GV82" s="48">
        <v>237226</v>
      </c>
      <c r="GW82" s="48">
        <v>231442</v>
      </c>
      <c r="GX82" s="48">
        <v>278107</v>
      </c>
      <c r="GY82" s="48">
        <v>325080</v>
      </c>
      <c r="GZ82" s="48">
        <v>324127</v>
      </c>
      <c r="HA82" s="48">
        <v>212846</v>
      </c>
      <c r="HB82" s="48">
        <v>179564</v>
      </c>
      <c r="HC82" s="48">
        <v>266722</v>
      </c>
      <c r="HD82" s="48">
        <v>298978</v>
      </c>
      <c r="HE82" s="48">
        <v>332211</v>
      </c>
      <c r="HF82" s="48">
        <v>321355</v>
      </c>
      <c r="HG82" s="48">
        <v>256579</v>
      </c>
      <c r="HH82" s="48">
        <v>205725</v>
      </c>
      <c r="HI82" s="48">
        <v>220620</v>
      </c>
      <c r="HJ82" s="48">
        <v>254026</v>
      </c>
      <c r="HK82" s="48">
        <v>265927</v>
      </c>
      <c r="HL82" s="48">
        <v>260275</v>
      </c>
      <c r="HM82" s="48">
        <v>198988</v>
      </c>
      <c r="HN82" s="48">
        <v>199011</v>
      </c>
      <c r="HO82" s="48">
        <v>235171</v>
      </c>
      <c r="HP82" s="48">
        <v>272779</v>
      </c>
      <c r="HQ82" s="48">
        <v>264314</v>
      </c>
      <c r="HR82" s="48">
        <v>264373</v>
      </c>
      <c r="HS82" s="48">
        <v>217809</v>
      </c>
      <c r="HT82" s="48">
        <v>152640</v>
      </c>
      <c r="HU82" s="48">
        <v>177380</v>
      </c>
      <c r="HV82" s="48">
        <v>234956</v>
      </c>
      <c r="HW82" s="48">
        <v>266245</v>
      </c>
      <c r="HX82" s="48">
        <v>217284</v>
      </c>
      <c r="HY82" s="48">
        <v>169728</v>
      </c>
      <c r="HZ82" s="48">
        <v>188012</v>
      </c>
      <c r="IA82" s="48">
        <v>266726</v>
      </c>
      <c r="IB82" s="48">
        <v>237747</v>
      </c>
      <c r="IC82" s="48">
        <v>215180</v>
      </c>
      <c r="ID82" s="48">
        <v>193965</v>
      </c>
      <c r="IE82" s="48">
        <v>223099</v>
      </c>
      <c r="IF82" s="48">
        <v>176561</v>
      </c>
      <c r="IG82" s="48">
        <v>253270</v>
      </c>
      <c r="IH82" s="48">
        <v>370924</v>
      </c>
      <c r="II82" s="48">
        <v>375843</v>
      </c>
      <c r="IJ82" s="48">
        <v>309303</v>
      </c>
      <c r="IK82" s="47">
        <v>340378</v>
      </c>
      <c r="IL82" s="47">
        <v>215285</v>
      </c>
      <c r="IM82" s="47">
        <v>227277</v>
      </c>
      <c r="IN82" s="47">
        <v>242301</v>
      </c>
      <c r="IO82" s="47">
        <v>226462</v>
      </c>
      <c r="IP82" s="47">
        <v>244319</v>
      </c>
      <c r="IQ82" s="47">
        <v>187592</v>
      </c>
      <c r="IR82" s="47">
        <v>141220</v>
      </c>
      <c r="IS82" s="47">
        <v>252548</v>
      </c>
      <c r="IT82" s="47">
        <v>275057</v>
      </c>
      <c r="IU82" s="47">
        <v>306331</v>
      </c>
      <c r="IV82" s="47">
        <v>233151</v>
      </c>
      <c r="IW82" s="47">
        <v>177001.23</v>
      </c>
      <c r="IX82" s="47">
        <v>178894</v>
      </c>
      <c r="IY82" s="47">
        <v>223401</v>
      </c>
      <c r="IZ82" s="47">
        <v>240403</v>
      </c>
      <c r="JA82" s="47">
        <v>345546</v>
      </c>
      <c r="JB82" s="47">
        <v>344760</v>
      </c>
      <c r="JC82" s="47">
        <v>311290</v>
      </c>
      <c r="JD82" s="47">
        <v>248749</v>
      </c>
      <c r="JE82" s="47">
        <v>393783</v>
      </c>
      <c r="JF82" s="47">
        <v>371146</v>
      </c>
      <c r="JG82" s="47">
        <v>395224</v>
      </c>
      <c r="JH82" s="47">
        <v>318338</v>
      </c>
      <c r="JI82" s="47">
        <v>224301</v>
      </c>
      <c r="JJ82" s="47">
        <v>210552</v>
      </c>
      <c r="JK82" s="47">
        <v>264103</v>
      </c>
      <c r="JL82" s="47">
        <v>257946</v>
      </c>
      <c r="JM82" s="47">
        <v>391514</v>
      </c>
      <c r="JN82" s="47">
        <v>354837</v>
      </c>
      <c r="JO82" s="47">
        <v>348423</v>
      </c>
      <c r="JP82" s="47">
        <v>336676</v>
      </c>
      <c r="JQ82" s="47">
        <v>286668</v>
      </c>
      <c r="JR82" s="47">
        <v>264611</v>
      </c>
      <c r="JS82" s="47">
        <v>314304</v>
      </c>
      <c r="JT82" s="47">
        <v>268033</v>
      </c>
      <c r="JU82" s="47">
        <v>207923</v>
      </c>
      <c r="JV82" s="47">
        <v>229438</v>
      </c>
      <c r="JW82" s="47">
        <v>219948</v>
      </c>
      <c r="JX82" s="47">
        <v>224803</v>
      </c>
      <c r="JY82" s="47">
        <v>310829</v>
      </c>
      <c r="JZ82" s="47">
        <v>290475</v>
      </c>
      <c r="KA82" s="47">
        <v>311747</v>
      </c>
      <c r="KB82" s="47">
        <v>264065</v>
      </c>
      <c r="KC82" s="47">
        <v>263330</v>
      </c>
      <c r="KD82" s="47">
        <v>335405</v>
      </c>
      <c r="KE82" s="47">
        <v>403381</v>
      </c>
      <c r="KF82" s="47">
        <v>320297</v>
      </c>
      <c r="KG82" s="47">
        <v>286322</v>
      </c>
      <c r="KH82" s="47">
        <v>223858</v>
      </c>
      <c r="KI82" s="47">
        <v>248921</v>
      </c>
      <c r="KJ82" s="47">
        <v>342429</v>
      </c>
      <c r="KK82" s="47">
        <v>334393</v>
      </c>
      <c r="KL82" s="47">
        <v>271941</v>
      </c>
      <c r="KM82" s="47">
        <v>247838</v>
      </c>
      <c r="KN82" s="47">
        <v>326793</v>
      </c>
      <c r="KO82" s="47">
        <v>286758</v>
      </c>
      <c r="KP82" s="47">
        <v>266337</v>
      </c>
      <c r="KQ82" s="47">
        <v>268490</v>
      </c>
      <c r="KR82" s="47">
        <v>291045</v>
      </c>
      <c r="KS82" s="47">
        <v>208956</v>
      </c>
      <c r="KT82" s="47">
        <v>209478</v>
      </c>
      <c r="KU82" s="47">
        <v>408027</v>
      </c>
      <c r="KV82" s="47">
        <v>424451</v>
      </c>
      <c r="KW82" s="47">
        <v>404673</v>
      </c>
      <c r="KX82" s="47">
        <v>397883</v>
      </c>
      <c r="KY82" s="47">
        <v>409916</v>
      </c>
      <c r="KZ82" s="47">
        <v>326232</v>
      </c>
      <c r="LA82" s="47">
        <v>408454</v>
      </c>
      <c r="LB82" s="47">
        <v>430565</v>
      </c>
      <c r="LC82" s="47">
        <v>427204</v>
      </c>
      <c r="LD82" s="47">
        <v>418340</v>
      </c>
      <c r="LE82" s="47">
        <v>341839</v>
      </c>
      <c r="LF82" s="47">
        <v>381636</v>
      </c>
      <c r="LG82" s="47">
        <v>443100</v>
      </c>
      <c r="LH82" s="47">
        <v>386217</v>
      </c>
      <c r="LI82" s="47">
        <v>401930</v>
      </c>
      <c r="LJ82" s="47">
        <v>390378</v>
      </c>
      <c r="LK82" s="47">
        <v>333346</v>
      </c>
      <c r="LL82" s="47">
        <v>295194</v>
      </c>
      <c r="LM82" s="47">
        <v>319035</v>
      </c>
      <c r="LN82" s="47">
        <v>320339</v>
      </c>
      <c r="LO82" s="47">
        <v>393022</v>
      </c>
      <c r="LP82" s="47">
        <v>348952</v>
      </c>
      <c r="LQ82" s="47">
        <v>293199</v>
      </c>
      <c r="LR82" s="47">
        <v>350743</v>
      </c>
      <c r="LS82" s="47">
        <v>409940</v>
      </c>
      <c r="LT82" s="47">
        <v>314439</v>
      </c>
      <c r="LU82" s="47">
        <v>395097</v>
      </c>
      <c r="LV82" s="47">
        <v>323828</v>
      </c>
      <c r="LW82" s="47">
        <v>348230</v>
      </c>
      <c r="LX82" s="47">
        <v>306315</v>
      </c>
      <c r="LY82" s="47">
        <v>348632</v>
      </c>
      <c r="LZ82" s="47">
        <v>341628</v>
      </c>
      <c r="MA82" s="47">
        <v>463709</v>
      </c>
      <c r="MB82" s="47">
        <v>489184</v>
      </c>
      <c r="MC82" s="47">
        <v>362219</v>
      </c>
      <c r="MD82" s="47">
        <v>378238</v>
      </c>
      <c r="ME82" s="47">
        <v>438815</v>
      </c>
      <c r="MF82" s="47">
        <v>330248</v>
      </c>
      <c r="MG82" s="47">
        <v>469951</v>
      </c>
      <c r="MH82" s="47">
        <v>472994</v>
      </c>
      <c r="MI82" s="47">
        <v>477561</v>
      </c>
      <c r="MJ82" s="47">
        <v>359973</v>
      </c>
      <c r="MK82" s="47">
        <v>437597</v>
      </c>
      <c r="ML82" s="47">
        <v>420373</v>
      </c>
      <c r="MM82" s="47">
        <v>543251</v>
      </c>
      <c r="MN82" s="47">
        <v>519683</v>
      </c>
      <c r="MO82" s="47">
        <v>506470</v>
      </c>
      <c r="MP82" s="47">
        <v>428015</v>
      </c>
      <c r="MQ82" s="47">
        <v>430324</v>
      </c>
      <c r="MR82" s="47">
        <v>422922</v>
      </c>
      <c r="MS82" s="47">
        <v>446560</v>
      </c>
      <c r="MT82" s="47">
        <v>562763</v>
      </c>
      <c r="MU82" s="47">
        <v>572839</v>
      </c>
      <c r="MV82" s="47">
        <v>537538</v>
      </c>
      <c r="MW82" s="47">
        <v>494050</v>
      </c>
      <c r="MX82" s="47">
        <v>618388</v>
      </c>
      <c r="MY82" s="47">
        <v>700035</v>
      </c>
      <c r="MZ82" s="47">
        <v>700990</v>
      </c>
      <c r="NA82" s="47">
        <v>585576</v>
      </c>
      <c r="NB82" s="47">
        <v>486534</v>
      </c>
      <c r="NC82" s="47">
        <v>524902</v>
      </c>
      <c r="ND82" s="47">
        <v>536889</v>
      </c>
      <c r="NE82" s="47">
        <v>402212</v>
      </c>
      <c r="NF82" s="47">
        <v>448957</v>
      </c>
      <c r="NG82" s="47">
        <v>478023</v>
      </c>
      <c r="NH82" s="47">
        <v>407762</v>
      </c>
      <c r="NI82" s="47">
        <v>455166</v>
      </c>
      <c r="NJ82" s="47">
        <v>530365</v>
      </c>
      <c r="NK82" s="47">
        <v>576468</v>
      </c>
      <c r="NL82" s="47">
        <v>501054</v>
      </c>
      <c r="NM82" s="47">
        <v>503695</v>
      </c>
      <c r="NN82" s="47">
        <v>457244</v>
      </c>
      <c r="NO82" s="47">
        <v>447162</v>
      </c>
      <c r="NP82" s="47">
        <v>418829</v>
      </c>
      <c r="NQ82" s="47">
        <v>494226</v>
      </c>
      <c r="NR82" s="47">
        <v>478646</v>
      </c>
      <c r="NS82" s="47">
        <v>487797</v>
      </c>
      <c r="NT82" s="47">
        <v>373610</v>
      </c>
      <c r="NU82" s="47">
        <v>453169</v>
      </c>
      <c r="NV82" s="47">
        <v>563832</v>
      </c>
      <c r="NW82" s="47">
        <v>645832</v>
      </c>
      <c r="NX82" s="47">
        <v>743517</v>
      </c>
      <c r="NY82" s="47">
        <v>577073</v>
      </c>
      <c r="NZ82" s="47">
        <v>470080</v>
      </c>
      <c r="OA82" s="47">
        <v>424886</v>
      </c>
      <c r="OB82" s="47">
        <v>401336</v>
      </c>
      <c r="OC82" s="47">
        <v>481586</v>
      </c>
      <c r="OD82" s="47">
        <v>434582</v>
      </c>
      <c r="OE82" s="47">
        <v>329686</v>
      </c>
      <c r="OF82" s="47">
        <v>390487</v>
      </c>
      <c r="OG82" s="47">
        <v>553802</v>
      </c>
      <c r="OH82" s="47">
        <v>667288</v>
      </c>
      <c r="OI82" s="47">
        <v>821593</v>
      </c>
      <c r="OJ82" s="47">
        <v>837915</v>
      </c>
      <c r="OK82" s="47">
        <v>532212</v>
      </c>
      <c r="OL82" s="47">
        <v>496820</v>
      </c>
      <c r="OM82" s="47">
        <v>400536</v>
      </c>
      <c r="ON82" s="47">
        <v>413079</v>
      </c>
      <c r="OO82" s="47">
        <v>550341</v>
      </c>
      <c r="OP82" s="47">
        <v>555756</v>
      </c>
      <c r="OQ82" s="47">
        <v>642981</v>
      </c>
      <c r="OR82" s="47">
        <v>694318</v>
      </c>
      <c r="OS82" s="47">
        <v>793445</v>
      </c>
      <c r="OT82" s="47">
        <v>1014062</v>
      </c>
      <c r="OU82" s="47">
        <v>997105</v>
      </c>
      <c r="OV82" s="47">
        <v>855441</v>
      </c>
      <c r="OW82" s="47">
        <v>844949</v>
      </c>
      <c r="OX82" s="47">
        <v>684070</v>
      </c>
      <c r="OY82" s="47">
        <v>640333</v>
      </c>
      <c r="OZ82" s="47">
        <v>502582</v>
      </c>
      <c r="PA82" s="47">
        <v>566278</v>
      </c>
      <c r="PB82" s="47">
        <v>651933</v>
      </c>
      <c r="PC82" s="47">
        <v>671152</v>
      </c>
      <c r="PD82" s="47">
        <v>590800.09999999986</v>
      </c>
      <c r="PE82" s="47">
        <v>617491</v>
      </c>
      <c r="PF82" s="47">
        <v>773307.7333333334</v>
      </c>
      <c r="PG82" s="47">
        <v>846686.2</v>
      </c>
      <c r="PH82" s="47">
        <v>737766</v>
      </c>
    </row>
    <row r="83" spans="1:424" s="35" customFormat="1" x14ac:dyDescent="0.3">
      <c r="A83" s="35" t="s">
        <v>57</v>
      </c>
      <c r="B83" s="46"/>
      <c r="C83" s="47">
        <v>1198.2</v>
      </c>
      <c r="D83" s="48">
        <v>1456.9</v>
      </c>
      <c r="E83" s="48">
        <v>338.7</v>
      </c>
      <c r="F83" s="48">
        <v>350.8</v>
      </c>
      <c r="G83" s="48">
        <v>335.7</v>
      </c>
      <c r="H83" s="48">
        <v>332.1</v>
      </c>
      <c r="I83" s="48">
        <f>2541*185/1000</f>
        <v>470.08499999999998</v>
      </c>
      <c r="J83" s="48">
        <f>3442*185/1000</f>
        <v>636.77</v>
      </c>
      <c r="K83" s="48">
        <f>3505*185/1000</f>
        <v>648.42499999999995</v>
      </c>
      <c r="L83" s="48" t="s">
        <v>58</v>
      </c>
      <c r="M83" s="48">
        <f>5436*185/1000</f>
        <v>1005.66</v>
      </c>
      <c r="N83" s="48">
        <v>693.9</v>
      </c>
      <c r="O83" s="48">
        <v>483.6</v>
      </c>
      <c r="P83" s="48">
        <v>285.5</v>
      </c>
      <c r="Q83" s="48">
        <v>574.4</v>
      </c>
      <c r="R83" s="48">
        <v>552.96500000000003</v>
      </c>
      <c r="S83" s="48">
        <v>402.19</v>
      </c>
      <c r="T83" s="48">
        <v>347.43</v>
      </c>
      <c r="U83" s="48">
        <v>27.2</v>
      </c>
      <c r="V83" s="48">
        <v>386.8</v>
      </c>
      <c r="W83" s="48">
        <v>461.2</v>
      </c>
      <c r="X83" s="48">
        <v>203.5</v>
      </c>
      <c r="Y83" s="48">
        <v>703</v>
      </c>
      <c r="Z83" s="48">
        <v>473.4</v>
      </c>
      <c r="AA83" s="48">
        <v>491.9</v>
      </c>
      <c r="AB83" s="48">
        <v>410.3</v>
      </c>
      <c r="AC83" s="48">
        <v>456.6</v>
      </c>
      <c r="AD83" s="48">
        <v>3115</v>
      </c>
      <c r="AE83" s="48">
        <v>872</v>
      </c>
      <c r="AF83" s="48">
        <v>910</v>
      </c>
      <c r="AG83" s="48">
        <v>211.8</v>
      </c>
      <c r="AH83" s="48">
        <v>173.04</v>
      </c>
      <c r="AI83" s="48">
        <v>1592</v>
      </c>
      <c r="AJ83" s="48">
        <v>2634</v>
      </c>
      <c r="AK83" s="48">
        <v>2333</v>
      </c>
      <c r="AL83" s="48">
        <v>1471</v>
      </c>
      <c r="AM83" s="48">
        <v>200</v>
      </c>
      <c r="AN83" s="48">
        <v>300</v>
      </c>
      <c r="AO83" s="48">
        <v>200</v>
      </c>
      <c r="AP83" s="48">
        <v>213</v>
      </c>
      <c r="AQ83" s="48" t="s">
        <v>58</v>
      </c>
      <c r="AR83" s="48">
        <v>102</v>
      </c>
      <c r="AS83" s="48" t="s">
        <v>58</v>
      </c>
      <c r="AT83" s="48">
        <v>1111</v>
      </c>
      <c r="AU83" s="48">
        <v>608</v>
      </c>
      <c r="AV83" s="48">
        <v>91.29</v>
      </c>
      <c r="AW83" s="48">
        <v>604</v>
      </c>
      <c r="AX83" s="48">
        <v>655</v>
      </c>
      <c r="AY83" s="48">
        <v>413</v>
      </c>
      <c r="AZ83" s="48">
        <v>624</v>
      </c>
      <c r="BA83" s="48">
        <v>41</v>
      </c>
      <c r="BB83" s="48" t="s">
        <v>58</v>
      </c>
      <c r="BC83" s="48" t="s">
        <v>58</v>
      </c>
      <c r="BD83" s="48">
        <f>19.7*1000/185</f>
        <v>106.48648648648648</v>
      </c>
      <c r="BE83" s="48">
        <f>807.96*1000/185</f>
        <v>4367.3513513513517</v>
      </c>
      <c r="BF83" s="48">
        <v>2297</v>
      </c>
      <c r="BG83" s="48">
        <f>290.46*1000/185</f>
        <v>1570.0540540540539</v>
      </c>
      <c r="BH83" s="48">
        <v>1338.46</v>
      </c>
      <c r="BI83" s="48">
        <v>512.85</v>
      </c>
      <c r="BJ83" s="48">
        <v>824.37</v>
      </c>
      <c r="BK83" s="48" t="s">
        <v>58</v>
      </c>
      <c r="BL83" s="48" t="s">
        <v>58</v>
      </c>
      <c r="BM83" s="48" t="s">
        <v>58</v>
      </c>
      <c r="BN83" s="48">
        <f>132.88*1000/185</f>
        <v>718.27027027027032</v>
      </c>
      <c r="BO83" s="48" t="s">
        <v>58</v>
      </c>
      <c r="BP83" s="48" t="s">
        <v>58</v>
      </c>
      <c r="BQ83" s="48">
        <f>131.31*1000/185</f>
        <v>709.78378378378375</v>
      </c>
      <c r="BR83" s="48">
        <f>1043.78*1000/185</f>
        <v>5642.0540540540542</v>
      </c>
      <c r="BS83" s="48">
        <f>699.36*1000/185</f>
        <v>3780.3243243243242</v>
      </c>
      <c r="BT83" s="48">
        <f>2109.44*1000/185</f>
        <v>11402.378378378378</v>
      </c>
      <c r="BU83" s="48">
        <f>2077.06*1000/185</f>
        <v>11227.351351351352</v>
      </c>
      <c r="BV83" s="48">
        <f>641.52*1000/185</f>
        <v>3467.6756756756758</v>
      </c>
      <c r="BW83" s="48">
        <f>408.32*1000/185</f>
        <v>2207.135135135135</v>
      </c>
      <c r="BX83" s="48">
        <f>696.43*1000/185</f>
        <v>3764.4864864864867</v>
      </c>
      <c r="BY83" s="48">
        <f>698.375*1000/185</f>
        <v>3775</v>
      </c>
      <c r="BZ83" s="48">
        <f>988.11*1000/185</f>
        <v>5341.135135135135</v>
      </c>
      <c r="CA83" s="48">
        <f>203.2*1000/185</f>
        <v>1098.3783783783783</v>
      </c>
      <c r="CB83" s="48">
        <f>170.859*1000/185</f>
        <v>923.56216216216217</v>
      </c>
      <c r="CC83" s="48">
        <f>376.17*1000/185</f>
        <v>2033.3513513513512</v>
      </c>
      <c r="CD83" s="48" t="s">
        <v>58</v>
      </c>
      <c r="CE83" s="48">
        <f>43.92*1000/185</f>
        <v>237.40540540540542</v>
      </c>
      <c r="CF83" s="48">
        <f>307.29*1000/185</f>
        <v>1661.0270270270271</v>
      </c>
      <c r="CG83" s="48">
        <f>85.65*1000/185</f>
        <v>462.97297297297297</v>
      </c>
      <c r="CH83" s="48">
        <f>1200*1000/185</f>
        <v>6486.4864864864867</v>
      </c>
      <c r="CI83" s="48">
        <v>844</v>
      </c>
      <c r="CJ83" s="48">
        <v>630</v>
      </c>
      <c r="CK83" s="48" t="s">
        <v>58</v>
      </c>
      <c r="CL83" s="48" t="s">
        <v>58</v>
      </c>
      <c r="CM83" s="48" t="s">
        <v>58</v>
      </c>
      <c r="CN83" s="48" t="s">
        <v>58</v>
      </c>
      <c r="CO83" s="48">
        <v>7459</v>
      </c>
      <c r="CP83" s="48">
        <v>10072</v>
      </c>
      <c r="CQ83" s="48">
        <v>15763</v>
      </c>
      <c r="CR83" s="48">
        <v>15890</v>
      </c>
      <c r="CS83" s="48">
        <v>12740</v>
      </c>
      <c r="CT83" s="48">
        <v>7840</v>
      </c>
      <c r="CU83" s="48">
        <v>2052</v>
      </c>
      <c r="CV83" s="48">
        <v>1995.68</v>
      </c>
      <c r="CW83" s="48">
        <v>1102</v>
      </c>
      <c r="CX83" s="48" t="s">
        <v>58</v>
      </c>
      <c r="CY83" s="48" t="s">
        <v>58</v>
      </c>
      <c r="CZ83" s="48">
        <v>31.04</v>
      </c>
      <c r="DA83" s="48">
        <v>12422.16</v>
      </c>
      <c r="DB83" s="48">
        <v>7958</v>
      </c>
      <c r="DC83" s="48">
        <v>22095.9</v>
      </c>
      <c r="DD83" s="48">
        <v>20828</v>
      </c>
      <c r="DE83" s="48">
        <v>16397</v>
      </c>
      <c r="DF83" s="48">
        <v>11055</v>
      </c>
      <c r="DG83" s="48">
        <v>472.86</v>
      </c>
      <c r="DH83" s="48" t="s">
        <v>58</v>
      </c>
      <c r="DI83" s="48" t="s">
        <v>59</v>
      </c>
      <c r="DJ83" s="48" t="s">
        <v>59</v>
      </c>
      <c r="DK83" s="48">
        <v>160.28</v>
      </c>
      <c r="DL83" s="48" t="s">
        <v>59</v>
      </c>
      <c r="DM83" s="48">
        <v>3368</v>
      </c>
      <c r="DN83" s="48">
        <v>14771</v>
      </c>
      <c r="DO83" s="48">
        <v>14308</v>
      </c>
      <c r="DP83" s="48">
        <v>10843</v>
      </c>
      <c r="DQ83" s="48">
        <v>12282</v>
      </c>
      <c r="DR83" s="48">
        <v>8829</v>
      </c>
      <c r="DS83" s="48">
        <v>4231</v>
      </c>
      <c r="DT83" s="48">
        <v>1361</v>
      </c>
      <c r="DU83" s="48">
        <v>2267</v>
      </c>
      <c r="DV83" s="48" t="s">
        <v>65</v>
      </c>
      <c r="DW83" s="48" t="s">
        <v>65</v>
      </c>
      <c r="DX83" s="48" t="s">
        <v>65</v>
      </c>
      <c r="DY83" s="48">
        <v>9173</v>
      </c>
      <c r="DZ83" s="48">
        <v>17710</v>
      </c>
      <c r="EA83" s="48">
        <v>26766</v>
      </c>
      <c r="EB83" s="48">
        <v>12830</v>
      </c>
      <c r="EC83" s="48">
        <v>5926</v>
      </c>
      <c r="ED83" s="48">
        <v>1916.7</v>
      </c>
      <c r="EE83" s="48">
        <v>1127.54</v>
      </c>
      <c r="EF83" s="48">
        <v>657.96</v>
      </c>
      <c r="EG83" s="48" t="s">
        <v>59</v>
      </c>
      <c r="EH83" s="48">
        <v>66.88</v>
      </c>
      <c r="EI83" s="48">
        <v>84.74</v>
      </c>
      <c r="EJ83" s="48">
        <v>86.3</v>
      </c>
      <c r="EK83" s="48">
        <v>2871.9789999999998</v>
      </c>
      <c r="EL83" s="48">
        <v>21645.54054054054</v>
      </c>
      <c r="EM83" s="48">
        <v>20775.783783783783</v>
      </c>
      <c r="EN83" s="48">
        <v>10581.351351351352</v>
      </c>
      <c r="EO83" s="48">
        <v>6072.594594594595</v>
      </c>
      <c r="EP83" s="48">
        <v>2791.8378378378379</v>
      </c>
      <c r="EQ83" s="48">
        <v>1501.6756756756756</v>
      </c>
      <c r="ER83" s="48">
        <v>4093.3513513513512</v>
      </c>
      <c r="ES83" s="48">
        <v>9045.2972972972966</v>
      </c>
      <c r="ET83" s="48">
        <v>401.51351351351349</v>
      </c>
      <c r="EU83" s="48">
        <v>2247.6756756756758</v>
      </c>
      <c r="EV83" s="48">
        <v>3381.5675675675675</v>
      </c>
      <c r="EW83" s="48">
        <v>12000</v>
      </c>
      <c r="EX83" s="48">
        <v>27869.783783783783</v>
      </c>
      <c r="EY83" s="48">
        <v>31236.432432432433</v>
      </c>
      <c r="EZ83" s="48">
        <v>3573.57</v>
      </c>
      <c r="FA83" s="48">
        <v>3617.69</v>
      </c>
      <c r="FB83" s="48">
        <v>1654.83</v>
      </c>
      <c r="FC83" s="48">
        <v>1229.44</v>
      </c>
      <c r="FD83" s="48">
        <f>(2020.48*1000)/185</f>
        <v>10921.513513513513</v>
      </c>
      <c r="FE83" s="48">
        <f>(919.57*1000)/185</f>
        <v>4970.6486486486483</v>
      </c>
      <c r="FF83" s="48">
        <f>(208.48*1000)/185</f>
        <v>1126.918918918919</v>
      </c>
      <c r="FG83" s="48">
        <f>(14.45*1000)/185</f>
        <v>78.108108108108112</v>
      </c>
      <c r="FH83" s="48">
        <f>(715.96*1000)/185</f>
        <v>3870.0540540540542</v>
      </c>
      <c r="FI83" s="48">
        <f>(4911.14*1000)/185</f>
        <v>26546.702702702703</v>
      </c>
      <c r="FJ83" s="48">
        <f>(7455.09*1000)/185</f>
        <v>40297.783783783787</v>
      </c>
      <c r="FK83" s="48">
        <f>(6672.06*1000)/185</f>
        <v>36065.189189189186</v>
      </c>
      <c r="FL83" s="48">
        <f>(7148.3*1000)/185</f>
        <v>38639.45945945946</v>
      </c>
      <c r="FM83" s="48">
        <f>(6063.98*1000)/185</f>
        <v>32778.270270270274</v>
      </c>
      <c r="FN83" s="48">
        <f>(4744.3*1000)/185</f>
        <v>25644.864864864863</v>
      </c>
      <c r="FO83" s="48">
        <f>(1482.81*1000)/185</f>
        <v>8015.1891891891892</v>
      </c>
      <c r="FP83" s="48">
        <f>(436.2*1000)/185</f>
        <v>2357.8378378378379</v>
      </c>
      <c r="FQ83" s="48">
        <f>(34.81*1000)/185</f>
        <v>188.16216216216216</v>
      </c>
      <c r="FR83" s="48">
        <f>(581.41*1000)/185</f>
        <v>3142.7567567567567</v>
      </c>
      <c r="FS83" s="48">
        <f>(143.151*1000)/185</f>
        <v>773.78918918918919</v>
      </c>
      <c r="FT83" s="48">
        <f>(625.29*1000)/185</f>
        <v>3379.9459459459458</v>
      </c>
      <c r="FU83" s="48">
        <v>4978</v>
      </c>
      <c r="FV83" s="48">
        <v>15823.72972972973</v>
      </c>
      <c r="FW83" s="48">
        <v>1350.5405405405406</v>
      </c>
      <c r="FX83" s="48">
        <v>10414.324324324325</v>
      </c>
      <c r="FY83" s="48">
        <v>89.22</v>
      </c>
      <c r="FZ83" s="48">
        <v>2255.5100000000002</v>
      </c>
      <c r="GA83" s="48">
        <v>444.98</v>
      </c>
      <c r="GB83" s="48">
        <v>222.73</v>
      </c>
      <c r="GC83" s="48">
        <v>164.1</v>
      </c>
      <c r="GD83" s="48">
        <v>285.01</v>
      </c>
      <c r="GE83" s="48">
        <v>239.74</v>
      </c>
      <c r="GF83" s="48">
        <v>221.42</v>
      </c>
      <c r="GG83" s="48">
        <v>1608.7</v>
      </c>
      <c r="GH83" s="48">
        <v>2388.5100000000002</v>
      </c>
      <c r="GI83" s="48">
        <v>3025.35</v>
      </c>
      <c r="GJ83" s="48">
        <v>3106.05</v>
      </c>
      <c r="GK83" s="48">
        <v>11419.405405405405</v>
      </c>
      <c r="GL83" s="48">
        <v>10972.648648648648</v>
      </c>
      <c r="GM83" s="48">
        <v>7104.1081081081084</v>
      </c>
      <c r="GN83" s="48">
        <v>4259.1891891891892</v>
      </c>
      <c r="GO83" s="48">
        <v>1336.4324324324325</v>
      </c>
      <c r="GP83" s="48">
        <v>1264.5405405405406</v>
      </c>
      <c r="GQ83" s="48">
        <v>4411.2972972972975</v>
      </c>
      <c r="GR83" s="48">
        <v>697.62162162162167</v>
      </c>
      <c r="GS83" s="48">
        <v>448.37</v>
      </c>
      <c r="GT83" s="48">
        <v>1337.49</v>
      </c>
      <c r="GU83" s="48">
        <v>1999.79</v>
      </c>
      <c r="GV83" s="48">
        <v>1273.21</v>
      </c>
      <c r="GW83" s="48">
        <v>1612.12</v>
      </c>
      <c r="GX83" s="48">
        <v>1524.49</v>
      </c>
      <c r="GY83" s="48">
        <v>2339.6756756756758</v>
      </c>
      <c r="GZ83" s="48">
        <v>622.43243243243239</v>
      </c>
      <c r="HA83" s="48">
        <v>1416.7027027027025</v>
      </c>
      <c r="HB83" s="48">
        <v>593.89189189189187</v>
      </c>
      <c r="HC83" s="48">
        <v>349.24324324324323</v>
      </c>
      <c r="HD83" s="48">
        <v>1185.7297297297298</v>
      </c>
      <c r="HE83" s="48">
        <v>11228.324324324323</v>
      </c>
      <c r="HF83" s="48">
        <v>29001.297297297297</v>
      </c>
      <c r="HG83" s="48">
        <v>27403.783783783783</v>
      </c>
      <c r="HH83" s="48">
        <v>16714.108108108107</v>
      </c>
      <c r="HI83" s="48">
        <v>13461.783783783783</v>
      </c>
      <c r="HJ83" s="48">
        <v>3454.1621621621621</v>
      </c>
      <c r="HK83" s="48">
        <v>1914.2702702702702</v>
      </c>
      <c r="HL83" s="48">
        <v>2465.3513513513512</v>
      </c>
      <c r="HM83" s="48">
        <v>598.10810810810813</v>
      </c>
      <c r="HN83" s="48">
        <v>658.05405405405406</v>
      </c>
      <c r="HO83" s="48">
        <v>1195.7297297297298</v>
      </c>
      <c r="HP83" s="48">
        <v>577.51351351351354</v>
      </c>
      <c r="HQ83" s="48">
        <v>312</v>
      </c>
      <c r="HR83" s="48">
        <v>581</v>
      </c>
      <c r="HS83" s="48">
        <v>1933.85</v>
      </c>
      <c r="HT83" s="48">
        <v>2514.5700000000002</v>
      </c>
      <c r="HU83" s="48">
        <v>13772.972972972973</v>
      </c>
      <c r="HV83" s="48">
        <v>3765.8378378378379</v>
      </c>
      <c r="HW83" s="48">
        <v>511.18918918918916</v>
      </c>
      <c r="HX83" s="48">
        <v>0</v>
      </c>
      <c r="HY83" s="48">
        <v>2526.4864864864867</v>
      </c>
      <c r="HZ83" s="48">
        <v>3947.4594594594596</v>
      </c>
      <c r="IA83" s="48">
        <v>2455.4594594594596</v>
      </c>
      <c r="IB83" s="48">
        <v>7980.7567567567567</v>
      </c>
      <c r="IC83" s="48">
        <v>21343.18918918919</v>
      </c>
      <c r="ID83" s="48">
        <v>27718.972972972973</v>
      </c>
      <c r="IE83" s="48">
        <v>34320</v>
      </c>
      <c r="IF83" s="48">
        <v>18588.91891891892</v>
      </c>
      <c r="IG83" s="48">
        <v>11443.567567567568</v>
      </c>
      <c r="IH83" s="48">
        <v>2480.2702702702704</v>
      </c>
      <c r="II83" s="48">
        <v>7709.405405405405</v>
      </c>
      <c r="IJ83" s="48">
        <v>2521.0810810810813</v>
      </c>
      <c r="IK83" s="47">
        <v>476.10810810810813</v>
      </c>
      <c r="IL83" s="49"/>
      <c r="IM83" s="49">
        <v>474.05405405405406</v>
      </c>
      <c r="IN83" s="49">
        <v>11225.297297297297</v>
      </c>
      <c r="IO83" s="49">
        <v>28016.502702702703</v>
      </c>
      <c r="IP83" s="49">
        <v>34797.351351351354</v>
      </c>
      <c r="IQ83" s="49">
        <v>50132.124324324323</v>
      </c>
      <c r="IR83" s="49">
        <v>38986.216216216213</v>
      </c>
      <c r="IS83" s="49">
        <v>29534.881081081083</v>
      </c>
      <c r="IT83" s="49">
        <v>26899.513513513513</v>
      </c>
      <c r="IU83" s="49">
        <v>5563.6756756756749</v>
      </c>
      <c r="IV83" s="49">
        <v>5229.5135135135133</v>
      </c>
      <c r="IW83" s="49">
        <v>4975.7837837837833</v>
      </c>
      <c r="IX83" s="49">
        <v>7366.8246753089197</v>
      </c>
      <c r="IY83" s="49">
        <v>2434.6486486486488</v>
      </c>
      <c r="IZ83" s="49">
        <v>1250.3783783783783</v>
      </c>
      <c r="JA83" s="49">
        <v>1825.36</v>
      </c>
      <c r="JB83" s="49">
        <v>19634.864864864863</v>
      </c>
      <c r="JC83" s="49">
        <v>19727.621621621638</v>
      </c>
      <c r="JD83" s="49">
        <v>20190</v>
      </c>
      <c r="JE83" s="49">
        <v>15299.513513513513</v>
      </c>
      <c r="JF83" s="49">
        <v>6985.3513513513517</v>
      </c>
      <c r="JG83" s="49">
        <v>3821.9459459459458</v>
      </c>
      <c r="JH83" s="49">
        <v>692.00000000000011</v>
      </c>
      <c r="JI83" s="49">
        <v>352.86486486486484</v>
      </c>
      <c r="JJ83" s="49">
        <v>3695.2972972972975</v>
      </c>
      <c r="JK83" s="49">
        <v>0</v>
      </c>
      <c r="JL83" s="49">
        <v>294.59459459459458</v>
      </c>
      <c r="JM83" s="49">
        <v>550.27027027027032</v>
      </c>
      <c r="JN83" s="49">
        <v>718.37837837837844</v>
      </c>
      <c r="JO83" s="49">
        <v>1730.5405405405406</v>
      </c>
      <c r="JP83" s="49">
        <v>14391.621621621633</v>
      </c>
      <c r="JQ83" s="49">
        <v>5396.0540540540542</v>
      </c>
      <c r="JR83" s="49">
        <v>8862.864864864865</v>
      </c>
      <c r="JS83" s="49">
        <v>3764.6486486486488</v>
      </c>
      <c r="JT83" s="49">
        <v>536.21621621621625</v>
      </c>
      <c r="JU83" s="49">
        <v>206.01900000000001</v>
      </c>
      <c r="JV83" s="49"/>
      <c r="JW83" s="49">
        <v>427.1729729729733</v>
      </c>
      <c r="JX83" s="49">
        <v>4086.8324324324326</v>
      </c>
      <c r="JY83" s="49">
        <v>8925.2270270270255</v>
      </c>
      <c r="JZ83" s="49">
        <v>10622.875675675685</v>
      </c>
      <c r="KA83" s="49">
        <v>16130.362162162177</v>
      </c>
      <c r="KB83" s="49">
        <v>11134.945945945947</v>
      </c>
      <c r="KC83" s="49">
        <v>833.19</v>
      </c>
      <c r="KD83" s="49">
        <v>1753.6890000000001</v>
      </c>
      <c r="KE83" s="49">
        <v>1711.3405</v>
      </c>
      <c r="KF83" s="49">
        <v>5025.0540540540542</v>
      </c>
      <c r="KG83" s="49">
        <v>2109.6702702702701</v>
      </c>
      <c r="KH83" s="49">
        <v>2263.1135135135137</v>
      </c>
      <c r="KI83" s="49">
        <v>1571.7729729729729</v>
      </c>
      <c r="KJ83" s="49">
        <v>1430.5135135135135</v>
      </c>
      <c r="KK83" s="49">
        <v>5880.610810810811</v>
      </c>
      <c r="KL83" s="49">
        <v>9275.4864864864867</v>
      </c>
      <c r="KM83" s="49">
        <v>16653.909189189191</v>
      </c>
      <c r="KN83" s="49">
        <v>12805.87027027027</v>
      </c>
      <c r="KO83" s="49">
        <v>16663.35135135135</v>
      </c>
      <c r="KP83" s="49">
        <v>18597.140540540542</v>
      </c>
      <c r="KQ83" s="49">
        <v>14991.778378378378</v>
      </c>
      <c r="KR83" s="49">
        <v>9078.4540540540547</v>
      </c>
      <c r="KS83" s="49">
        <v>2109.389189189189</v>
      </c>
      <c r="KT83" s="49">
        <v>462.65405405405403</v>
      </c>
      <c r="KU83" s="49">
        <v>5647.9621621621618</v>
      </c>
      <c r="KV83" s="49">
        <v>14466.87027027027</v>
      </c>
      <c r="KW83" s="49">
        <v>25338.335135135134</v>
      </c>
      <c r="KX83" s="49">
        <v>21448.297297297297</v>
      </c>
      <c r="KY83" s="49">
        <v>22224.113513513512</v>
      </c>
      <c r="KZ83" s="49">
        <v>19522.254054054054</v>
      </c>
      <c r="LA83" s="49">
        <v>19076.972972972973</v>
      </c>
      <c r="LB83" s="49">
        <v>13174.945945945947</v>
      </c>
      <c r="LC83" s="49">
        <v>6712.8864864864863</v>
      </c>
      <c r="LD83" s="49">
        <v>1913.3459459459459</v>
      </c>
      <c r="LE83" s="49">
        <v>273.97297297297297</v>
      </c>
      <c r="LF83" s="49">
        <v>3120.610810810811</v>
      </c>
      <c r="LG83" s="49">
        <v>13963.913513513513</v>
      </c>
      <c r="LH83" s="49">
        <v>25164.713513513514</v>
      </c>
      <c r="LI83" s="49">
        <v>28247.508108108108</v>
      </c>
      <c r="LJ83" s="49">
        <v>18499.281081081081</v>
      </c>
      <c r="LK83" s="49">
        <v>17972.908108108109</v>
      </c>
      <c r="LL83" s="49">
        <v>8669.6</v>
      </c>
      <c r="LM83" s="49">
        <v>7725.0432432432435</v>
      </c>
      <c r="LN83" s="49">
        <v>9207</v>
      </c>
      <c r="LO83" s="49">
        <v>2023.791891891892</v>
      </c>
      <c r="LP83" s="49">
        <v>14189.464864864865</v>
      </c>
      <c r="LQ83" s="49">
        <v>9167.0868648648648</v>
      </c>
      <c r="LR83" s="49">
        <v>10179.756756756757</v>
      </c>
      <c r="LS83" s="49">
        <v>8370.4847567567558</v>
      </c>
      <c r="LT83" s="49">
        <v>14632.292486486485</v>
      </c>
      <c r="LU83" s="49">
        <v>15748.6</v>
      </c>
      <c r="LV83" s="49">
        <v>13090.487189189183</v>
      </c>
      <c r="LW83" s="49">
        <v>16779.814702702704</v>
      </c>
      <c r="LX83" s="49">
        <v>22726.095243243242</v>
      </c>
      <c r="LY83" s="49">
        <v>26569.730864864843</v>
      </c>
      <c r="LZ83" s="49">
        <v>26812.173027027027</v>
      </c>
      <c r="MA83" s="49">
        <v>28247.508108108108</v>
      </c>
      <c r="MB83" s="49">
        <v>8615.5743783783782</v>
      </c>
      <c r="MC83" s="49">
        <v>2749.9621621621623</v>
      </c>
      <c r="MD83" s="49">
        <v>8869.8779999999988</v>
      </c>
      <c r="ME83" s="49">
        <v>22573.604324324318</v>
      </c>
      <c r="MF83" s="49">
        <v>22977.528108108108</v>
      </c>
      <c r="MG83" s="49">
        <v>26344.154432432439</v>
      </c>
      <c r="MH83" s="49">
        <v>25951.81275675675</v>
      </c>
      <c r="MI83" s="49">
        <v>15373.14054054054</v>
      </c>
      <c r="MJ83" s="49">
        <v>2693.1135135135137</v>
      </c>
      <c r="MK83" s="49">
        <v>518.73513513513512</v>
      </c>
      <c r="ML83" s="49">
        <v>4083.5243243243235</v>
      </c>
      <c r="MM83" s="49">
        <v>8835.0435135135122</v>
      </c>
      <c r="MN83" s="49">
        <v>7989.3027027027028</v>
      </c>
      <c r="MO83" s="49">
        <v>8016.5632432432431</v>
      </c>
      <c r="MP83" s="49">
        <v>25289.36243243243</v>
      </c>
      <c r="MQ83" s="49">
        <v>9936.925243243244</v>
      </c>
      <c r="MR83" s="49">
        <v>1089.014054054054</v>
      </c>
      <c r="MS83" s="49">
        <v>4832.2987567567579</v>
      </c>
      <c r="MT83" s="49">
        <v>8049.4131891891911</v>
      </c>
      <c r="MU83" s="49">
        <v>13694.071297297298</v>
      </c>
      <c r="MV83" s="49">
        <v>9094.4794594594623</v>
      </c>
      <c r="MW83" s="49">
        <v>2615.8108108108108</v>
      </c>
      <c r="MX83" s="49">
        <v>5270.2108108108105</v>
      </c>
      <c r="MY83" s="49">
        <v>1654.0972972972972</v>
      </c>
      <c r="MZ83" s="49">
        <v>1087.8108108108108</v>
      </c>
      <c r="NA83" s="49">
        <v>1374.6540540540541</v>
      </c>
      <c r="NB83" s="49">
        <v>1153.827027027027</v>
      </c>
      <c r="NC83" s="49">
        <v>3126.6302702702701</v>
      </c>
      <c r="ND83" s="49">
        <v>6896.3275675675668</v>
      </c>
      <c r="NE83" s="49">
        <v>11904.948864864866</v>
      </c>
      <c r="NF83" s="49">
        <v>8522.0756756756764</v>
      </c>
      <c r="NG83" s="49">
        <v>8155.6096216216229</v>
      </c>
      <c r="NH83" s="49">
        <v>10772.016216216216</v>
      </c>
      <c r="NI83" s="49">
        <v>5269.8837297297287</v>
      </c>
      <c r="NJ83" s="49">
        <v>5450.0889189189193</v>
      </c>
      <c r="NK83" s="49">
        <v>1285.3243243243244</v>
      </c>
      <c r="NL83" s="49">
        <v>389.24324324324323</v>
      </c>
      <c r="NM83" s="49">
        <v>10.827027027027027</v>
      </c>
      <c r="NN83" s="49">
        <v>8.1081081081081088</v>
      </c>
      <c r="NO83" s="49">
        <v>2368.4908108108111</v>
      </c>
      <c r="NP83" s="49">
        <v>2970.5497297297293</v>
      </c>
      <c r="NQ83" s="49">
        <v>8969.9513513513521</v>
      </c>
      <c r="NR83" s="49">
        <v>11879.860648648648</v>
      </c>
      <c r="NS83" s="49">
        <v>16881</v>
      </c>
      <c r="NT83" s="49">
        <v>6056.4646486486481</v>
      </c>
      <c r="NU83" s="49">
        <v>6600.1945945945945</v>
      </c>
      <c r="NV83" s="49">
        <v>7923.9557297297288</v>
      </c>
      <c r="NW83" s="49">
        <v>1951.2037837837852</v>
      </c>
      <c r="NX83" s="49">
        <v>5840.8383783783765</v>
      </c>
      <c r="NY83" s="49">
        <v>4837.2085405405405</v>
      </c>
      <c r="NZ83" s="49">
        <v>1267.8318918918919</v>
      </c>
      <c r="OA83" s="49">
        <v>15.675675675675675</v>
      </c>
      <c r="OB83" s="49">
        <v>4436.0810810810808</v>
      </c>
      <c r="OC83" s="49">
        <v>6684.7703783783782</v>
      </c>
      <c r="OD83" s="49">
        <v>20673.765621621624</v>
      </c>
      <c r="OE83" s="49">
        <v>11127.971945945945</v>
      </c>
      <c r="OF83" s="49">
        <v>6959.1340540540532</v>
      </c>
      <c r="OG83" s="49">
        <v>3840.2832432432442</v>
      </c>
      <c r="OH83" s="49">
        <v>1024.1891891891892</v>
      </c>
      <c r="OI83" s="49">
        <v>1936.6756756756758</v>
      </c>
      <c r="OJ83" s="49">
        <v>1424.9967567567569</v>
      </c>
      <c r="OK83" s="49">
        <v>1253.0908108108108</v>
      </c>
      <c r="OL83" s="49">
        <v>130.38</v>
      </c>
      <c r="OM83" s="49">
        <v>157.57297297297296</v>
      </c>
      <c r="ON83" s="49">
        <v>1953.7345945945947</v>
      </c>
      <c r="OO83" s="49">
        <v>6514.2729729729726</v>
      </c>
      <c r="OP83" s="49">
        <v>13075.937837837839</v>
      </c>
      <c r="OQ83" s="49">
        <v>8280.0216216216213</v>
      </c>
      <c r="OR83" s="49">
        <v>1373.0216216216215</v>
      </c>
      <c r="OS83" s="49">
        <v>271.07027027027027</v>
      </c>
      <c r="OT83" s="49">
        <v>4799.8516216216221</v>
      </c>
      <c r="OU83" s="49">
        <v>4282.8853513513513</v>
      </c>
      <c r="OV83" s="49">
        <v>3873.0316216216215</v>
      </c>
      <c r="OW83" s="49">
        <v>1946.5145945945947</v>
      </c>
      <c r="OX83" s="49">
        <v>3.7837837837837838</v>
      </c>
      <c r="OY83" s="49">
        <v>2366.1243243243243</v>
      </c>
      <c r="OZ83" s="49">
        <v>2636.2324324324322</v>
      </c>
      <c r="PA83" s="49">
        <v>2956.1513513513514</v>
      </c>
      <c r="PB83" s="49">
        <v>3003</v>
      </c>
      <c r="PC83" s="49">
        <v>9776</v>
      </c>
      <c r="PD83" s="49">
        <v>11781.502702702703</v>
      </c>
      <c r="PE83" s="49">
        <v>13798.592162162169</v>
      </c>
      <c r="PF83" s="49">
        <v>5257.848648648649</v>
      </c>
      <c r="PG83" s="49">
        <v>6376.9027027027023</v>
      </c>
      <c r="PH83" s="49">
        <v>2571.6</v>
      </c>
    </row>
    <row r="84" spans="1:424" s="35" customFormat="1" x14ac:dyDescent="0.3">
      <c r="A84" s="35" t="s">
        <v>60</v>
      </c>
      <c r="B84" s="46" t="s">
        <v>61</v>
      </c>
      <c r="C84" s="47">
        <v>423</v>
      </c>
      <c r="D84" s="48">
        <v>405.8</v>
      </c>
      <c r="E84" s="48">
        <v>276.36</v>
      </c>
      <c r="F84" s="48">
        <v>585.70000000000005</v>
      </c>
      <c r="G84" s="48">
        <v>633.97</v>
      </c>
      <c r="H84" s="48">
        <v>351</v>
      </c>
      <c r="I84" s="48">
        <v>803</v>
      </c>
      <c r="J84" s="48">
        <v>522</v>
      </c>
      <c r="K84" s="48">
        <v>278.8</v>
      </c>
      <c r="L84" s="48">
        <v>390.6</v>
      </c>
      <c r="M84" s="48">
        <v>476.3</v>
      </c>
      <c r="N84" s="48">
        <v>407.3</v>
      </c>
      <c r="O84" s="48">
        <v>731.7</v>
      </c>
      <c r="P84" s="48">
        <v>534.9</v>
      </c>
      <c r="Q84" s="48">
        <v>645.29999999999995</v>
      </c>
      <c r="R84" s="48">
        <v>532.79999999999995</v>
      </c>
      <c r="S84" s="48">
        <v>622.5</v>
      </c>
      <c r="T84" s="48">
        <v>307.56</v>
      </c>
      <c r="U84" s="48">
        <v>1026.2</v>
      </c>
      <c r="V84" s="48">
        <v>720.4</v>
      </c>
      <c r="W84" s="48">
        <v>878.8</v>
      </c>
      <c r="X84" s="48">
        <v>770.7</v>
      </c>
      <c r="Y84" s="48">
        <v>883.4</v>
      </c>
      <c r="Z84" s="48">
        <v>762.1</v>
      </c>
      <c r="AA84" s="48">
        <v>1088.8</v>
      </c>
      <c r="AB84" s="48">
        <v>821.5</v>
      </c>
      <c r="AC84" s="48">
        <v>745.6</v>
      </c>
      <c r="AD84" s="48">
        <v>713.98</v>
      </c>
      <c r="AE84" s="48">
        <v>942.12</v>
      </c>
      <c r="AF84" s="48">
        <v>934.27</v>
      </c>
      <c r="AG84" s="48">
        <v>881.4</v>
      </c>
      <c r="AH84" s="48">
        <v>730</v>
      </c>
      <c r="AI84" s="48">
        <v>657.4</v>
      </c>
      <c r="AJ84" s="48">
        <v>964.2</v>
      </c>
      <c r="AK84" s="48">
        <v>1157.1199999999999</v>
      </c>
      <c r="AL84" s="48">
        <v>923.81</v>
      </c>
      <c r="AM84" s="48">
        <v>1151.9000000000001</v>
      </c>
      <c r="AN84" s="48">
        <v>1010.32</v>
      </c>
      <c r="AO84" s="48">
        <v>636.17999999999995</v>
      </c>
      <c r="AP84" s="48">
        <v>1009.71</v>
      </c>
      <c r="AQ84" s="48">
        <v>1320.76</v>
      </c>
      <c r="AR84" s="48">
        <v>834.68</v>
      </c>
      <c r="AS84" s="48">
        <v>1365.04</v>
      </c>
      <c r="AT84" s="48">
        <v>854.53</v>
      </c>
      <c r="AU84" s="48">
        <v>714.96</v>
      </c>
      <c r="AV84" s="48">
        <v>954.97</v>
      </c>
      <c r="AW84" s="48">
        <v>992.63</v>
      </c>
      <c r="AX84" s="48">
        <v>1203.47</v>
      </c>
      <c r="AY84" s="48">
        <v>1658.03</v>
      </c>
      <c r="AZ84" s="48">
        <v>678.13</v>
      </c>
      <c r="BA84" s="48">
        <v>1040.93</v>
      </c>
      <c r="BB84" s="48">
        <v>575.58000000000004</v>
      </c>
      <c r="BC84" s="48">
        <v>898.45</v>
      </c>
      <c r="BD84" s="48">
        <v>746</v>
      </c>
      <c r="BE84" s="48">
        <v>1044.8</v>
      </c>
      <c r="BF84" s="48">
        <v>952.88</v>
      </c>
      <c r="BG84" s="48">
        <v>841.17</v>
      </c>
      <c r="BH84" s="48">
        <v>1862.57</v>
      </c>
      <c r="BI84" s="48">
        <v>1193.6099999999999</v>
      </c>
      <c r="BJ84" s="48">
        <v>1116.4100000000001</v>
      </c>
      <c r="BK84" s="48">
        <v>1106.93</v>
      </c>
      <c r="BL84" s="48">
        <v>913.19</v>
      </c>
      <c r="BM84" s="48">
        <v>1047.97</v>
      </c>
      <c r="BN84" s="48" t="s">
        <v>58</v>
      </c>
      <c r="BO84" s="48">
        <v>1566.87</v>
      </c>
      <c r="BP84" s="48">
        <v>1065.8900000000001</v>
      </c>
      <c r="BQ84" s="48">
        <v>1939.54</v>
      </c>
      <c r="BR84" s="48">
        <v>1253.1300000000001</v>
      </c>
      <c r="BS84" s="48">
        <v>657.49</v>
      </c>
      <c r="BT84" s="48">
        <v>1074.92</v>
      </c>
      <c r="BU84" s="48">
        <v>1661.21</v>
      </c>
      <c r="BV84" s="48">
        <v>1540.83</v>
      </c>
      <c r="BW84" s="48">
        <v>977</v>
      </c>
      <c r="BX84" s="48">
        <v>1112.2</v>
      </c>
      <c r="BY84" s="48">
        <v>1348.86</v>
      </c>
      <c r="BZ84" s="48">
        <v>1334.81</v>
      </c>
      <c r="CA84" s="48">
        <v>1930.5450000000001</v>
      </c>
      <c r="CB84" s="48">
        <v>1125.915</v>
      </c>
      <c r="CC84" s="48">
        <v>544.91999999999996</v>
      </c>
      <c r="CD84" s="48">
        <v>1703</v>
      </c>
      <c r="CE84" s="48">
        <v>1800.83</v>
      </c>
      <c r="CF84" s="48">
        <v>2244.23</v>
      </c>
      <c r="CG84" s="48">
        <v>2202.4899999999998</v>
      </c>
      <c r="CH84" s="48">
        <v>1903.04</v>
      </c>
      <c r="CI84" s="48">
        <v>1787.27</v>
      </c>
      <c r="CJ84" s="48">
        <v>1722.62</v>
      </c>
      <c r="CK84" s="48">
        <v>1280.4000000000001</v>
      </c>
      <c r="CL84" s="48">
        <v>1712.75</v>
      </c>
      <c r="CM84" s="48">
        <v>1869.01</v>
      </c>
      <c r="CN84" s="48">
        <v>2705.4</v>
      </c>
      <c r="CO84" s="48">
        <v>1863.15</v>
      </c>
      <c r="CP84" s="48">
        <v>1511.69</v>
      </c>
      <c r="CQ84" s="48">
        <v>1533.31</v>
      </c>
      <c r="CR84" s="48">
        <v>2153.61</v>
      </c>
      <c r="CS84" s="48">
        <v>1979.75</v>
      </c>
      <c r="CT84" s="48">
        <v>2126.11</v>
      </c>
      <c r="CU84" s="48">
        <v>1127.8</v>
      </c>
      <c r="CV84" s="48">
        <v>681.97</v>
      </c>
      <c r="CW84" s="48">
        <v>1637.43</v>
      </c>
      <c r="CX84" s="48">
        <v>1891.92</v>
      </c>
      <c r="CY84" s="48">
        <v>2207.14</v>
      </c>
      <c r="CZ84" s="48">
        <v>3003.56</v>
      </c>
      <c r="DA84" s="48">
        <v>2422.09</v>
      </c>
      <c r="DB84" s="48">
        <v>2179.21</v>
      </c>
      <c r="DC84" s="48">
        <v>1423.3</v>
      </c>
      <c r="DD84" s="48">
        <v>1667</v>
      </c>
      <c r="DE84" s="48">
        <v>2732</v>
      </c>
      <c r="DF84" s="48">
        <v>2376</v>
      </c>
      <c r="DG84" s="48">
        <v>1150</v>
      </c>
      <c r="DH84" s="48">
        <v>1388.6</v>
      </c>
      <c r="DI84" s="48">
        <v>2143.13</v>
      </c>
      <c r="DJ84" s="48">
        <v>2776.03</v>
      </c>
      <c r="DK84" s="48">
        <v>2601</v>
      </c>
      <c r="DL84" s="48">
        <v>2558.33</v>
      </c>
      <c r="DM84" s="48">
        <v>2813.46</v>
      </c>
      <c r="DN84" s="48">
        <v>2183.42</v>
      </c>
      <c r="DO84" s="48">
        <v>2392.96</v>
      </c>
      <c r="DP84" s="48">
        <v>2206.5500000000002</v>
      </c>
      <c r="DQ84" s="48">
        <v>2698.93</v>
      </c>
      <c r="DR84" s="48">
        <v>2506.04</v>
      </c>
      <c r="DS84" s="48">
        <v>2412.5</v>
      </c>
      <c r="DT84" s="48">
        <v>2251.75</v>
      </c>
      <c r="DU84" s="48">
        <v>2385</v>
      </c>
      <c r="DV84" s="48">
        <v>2338.65</v>
      </c>
      <c r="DW84" s="48">
        <v>2691</v>
      </c>
      <c r="DX84" s="48">
        <v>3361.08</v>
      </c>
      <c r="DY84" s="48">
        <v>2740.6</v>
      </c>
      <c r="DZ84" s="48">
        <v>1643.96</v>
      </c>
      <c r="EA84" s="48">
        <v>1716.84</v>
      </c>
      <c r="EB84" s="48">
        <v>2741.5</v>
      </c>
      <c r="EC84" s="48">
        <v>2825.56</v>
      </c>
      <c r="ED84" s="48">
        <v>2483.5</v>
      </c>
      <c r="EE84" s="48">
        <v>2193.42</v>
      </c>
      <c r="EF84" s="48">
        <v>1627.24</v>
      </c>
      <c r="EG84" s="48">
        <v>2400.79</v>
      </c>
      <c r="EH84" s="48">
        <v>2781.22</v>
      </c>
      <c r="EI84" s="48">
        <v>2543.44</v>
      </c>
      <c r="EJ84" s="48">
        <v>3054.37</v>
      </c>
      <c r="EK84" s="48">
        <v>3665.21</v>
      </c>
      <c r="EL84" s="48">
        <v>2230.34</v>
      </c>
      <c r="EM84" s="48">
        <v>1927.55</v>
      </c>
      <c r="EN84" s="48">
        <v>1723.15</v>
      </c>
      <c r="EO84" s="48">
        <v>3866.18</v>
      </c>
      <c r="EP84" s="48">
        <v>3224.57</v>
      </c>
      <c r="EQ84" s="48">
        <v>5442.64</v>
      </c>
      <c r="ER84" s="48">
        <v>2126.4299999999998</v>
      </c>
      <c r="ES84" s="48">
        <v>4519.8</v>
      </c>
      <c r="ET84" s="48">
        <v>2570.9699999999998</v>
      </c>
      <c r="EU84" s="48">
        <v>3765.68</v>
      </c>
      <c r="EV84" s="48">
        <v>2649.59</v>
      </c>
      <c r="EW84" s="48">
        <v>3313.3</v>
      </c>
      <c r="EX84" s="48">
        <v>2352.31</v>
      </c>
      <c r="EY84" s="48">
        <v>3174.28</v>
      </c>
      <c r="EZ84" s="48">
        <v>3068.24</v>
      </c>
      <c r="FA84" s="48">
        <v>3778.52</v>
      </c>
      <c r="FB84" s="48">
        <v>2958.92</v>
      </c>
      <c r="FC84" s="48">
        <v>1905.33</v>
      </c>
      <c r="FD84" s="48">
        <v>1339.24</v>
      </c>
      <c r="FE84" s="48">
        <v>2860.54</v>
      </c>
      <c r="FF84" s="48">
        <v>3341.3</v>
      </c>
      <c r="FG84" s="48">
        <v>3281.72</v>
      </c>
      <c r="FH84" s="48">
        <v>4060.37</v>
      </c>
      <c r="FI84" s="48">
        <v>3001.3</v>
      </c>
      <c r="FJ84" s="48">
        <v>2008.81</v>
      </c>
      <c r="FK84" s="48">
        <v>1754.06</v>
      </c>
      <c r="FL84" s="48">
        <v>4033.31</v>
      </c>
      <c r="FM84" s="48">
        <v>3122.78</v>
      </c>
      <c r="FN84" s="48">
        <v>3299.68</v>
      </c>
      <c r="FO84" s="48">
        <v>2995.91</v>
      </c>
      <c r="FP84" s="48">
        <v>2785.5</v>
      </c>
      <c r="FQ84" s="48">
        <v>3238.59</v>
      </c>
      <c r="FR84" s="48">
        <v>2960.15</v>
      </c>
      <c r="FS84" s="48">
        <v>3323.97</v>
      </c>
      <c r="FT84" s="48">
        <v>4080.92</v>
      </c>
      <c r="FU84" s="48">
        <v>2734.13</v>
      </c>
      <c r="FV84" s="48">
        <v>1060.25</v>
      </c>
      <c r="FW84" s="48">
        <v>159.5</v>
      </c>
      <c r="FX84" s="48">
        <v>274</v>
      </c>
      <c r="FY84" s="48">
        <v>117.4</v>
      </c>
      <c r="FZ84" s="48">
        <v>3387.43</v>
      </c>
      <c r="GA84" s="48">
        <v>2732.86</v>
      </c>
      <c r="GB84" s="48">
        <v>2580.77</v>
      </c>
      <c r="GC84" s="48">
        <v>2863.49</v>
      </c>
      <c r="GD84" s="48">
        <v>3312.99</v>
      </c>
      <c r="GE84" s="48">
        <v>4091.31</v>
      </c>
      <c r="GF84" s="48">
        <v>3753</v>
      </c>
      <c r="GG84" s="48">
        <v>4254.2700000000004</v>
      </c>
      <c r="GH84" s="48">
        <v>3529.09</v>
      </c>
      <c r="GI84" s="48">
        <v>2743.58</v>
      </c>
      <c r="GJ84" s="48">
        <v>2704.76</v>
      </c>
      <c r="GK84" s="48">
        <v>4439.54</v>
      </c>
      <c r="GL84" s="48">
        <v>4109.5600000000004</v>
      </c>
      <c r="GM84" s="48">
        <v>3606.06</v>
      </c>
      <c r="GN84" s="48">
        <v>3829.34</v>
      </c>
      <c r="GO84" s="48">
        <v>2880.4</v>
      </c>
      <c r="GP84" s="48">
        <v>4211.5</v>
      </c>
      <c r="GQ84" s="48">
        <v>3963.39</v>
      </c>
      <c r="GR84" s="48">
        <v>3851.92</v>
      </c>
      <c r="GS84" s="48">
        <v>3894.75</v>
      </c>
      <c r="GT84" s="48">
        <v>3903.36</v>
      </c>
      <c r="GU84" s="48">
        <v>2239.73</v>
      </c>
      <c r="GV84" s="48">
        <v>3810.49</v>
      </c>
      <c r="GW84" s="48">
        <v>4712.8</v>
      </c>
      <c r="GX84" s="48">
        <v>3525.84</v>
      </c>
      <c r="GY84" s="48">
        <v>3903.28</v>
      </c>
      <c r="GZ84" s="48">
        <v>3472.74</v>
      </c>
      <c r="HA84" s="48">
        <v>3188.2</v>
      </c>
      <c r="HB84" s="48">
        <v>4638.71</v>
      </c>
      <c r="HC84" s="48">
        <v>4672</v>
      </c>
      <c r="HD84" s="48">
        <v>4082.35</v>
      </c>
      <c r="HE84" s="48">
        <v>3826.77</v>
      </c>
      <c r="HF84" s="48">
        <v>2912.89</v>
      </c>
      <c r="HG84" s="48">
        <v>4627.5600000000004</v>
      </c>
      <c r="HH84" s="48">
        <v>3932.4</v>
      </c>
      <c r="HI84" s="48">
        <v>4361.78</v>
      </c>
      <c r="HJ84" s="48">
        <v>4650.75</v>
      </c>
      <c r="HK84" s="48">
        <v>4282.84</v>
      </c>
      <c r="HL84" s="48">
        <v>2522.6799999999998</v>
      </c>
      <c r="HM84" s="48">
        <v>3013.89</v>
      </c>
      <c r="HN84" s="48">
        <v>5061.3500000000004</v>
      </c>
      <c r="HO84" s="48">
        <v>4393.47</v>
      </c>
      <c r="HP84" s="48">
        <v>4686.3599999999997</v>
      </c>
      <c r="HQ84" s="48">
        <v>4779</v>
      </c>
      <c r="HR84" s="48">
        <v>3476</v>
      </c>
      <c r="HS84" s="48">
        <v>4779.6499999999996</v>
      </c>
      <c r="HT84" s="48">
        <v>5409.19</v>
      </c>
      <c r="HU84" s="48">
        <v>4578</v>
      </c>
      <c r="HV84" s="48">
        <v>5104.7700000000004</v>
      </c>
      <c r="HW84" s="48">
        <v>4470.3</v>
      </c>
      <c r="HX84" s="48">
        <v>3349.18</v>
      </c>
      <c r="HY84" s="48">
        <v>3272.4500000000003</v>
      </c>
      <c r="HZ84" s="48">
        <v>4630.7700000000004</v>
      </c>
      <c r="IA84" s="48">
        <v>5265.08</v>
      </c>
      <c r="IB84" s="48">
        <v>4570.7</v>
      </c>
      <c r="IC84" s="48">
        <v>5378.0999999999995</v>
      </c>
      <c r="ID84" s="48">
        <v>2851.3700000000003</v>
      </c>
      <c r="IE84" s="48">
        <v>3345.4270000000001</v>
      </c>
      <c r="IF84" s="48">
        <v>4444.13</v>
      </c>
      <c r="IG84" s="48">
        <v>5412.1880000000001</v>
      </c>
      <c r="IH84" s="48">
        <v>4750.5469999999996</v>
      </c>
      <c r="II84" s="48">
        <v>5168.66</v>
      </c>
      <c r="IJ84" s="48">
        <v>4197.12</v>
      </c>
      <c r="IK84" s="47">
        <v>4383.3100000000004</v>
      </c>
      <c r="IL84" s="47">
        <v>4976.6400000000003</v>
      </c>
      <c r="IM84" s="47">
        <v>5214.26</v>
      </c>
      <c r="IN84" s="47">
        <v>5256.56</v>
      </c>
      <c r="IO84" s="47">
        <v>5566.5879999999997</v>
      </c>
      <c r="IP84" s="47">
        <v>3147.2170000000001</v>
      </c>
      <c r="IQ84" s="47">
        <v>2364.8200000000002</v>
      </c>
      <c r="IR84" s="47">
        <v>2959.58</v>
      </c>
      <c r="IS84" s="47">
        <v>6264.86</v>
      </c>
      <c r="IT84" s="47">
        <v>4902.78</v>
      </c>
      <c r="IU84" s="47">
        <v>5462.68</v>
      </c>
      <c r="IV84" s="47">
        <v>4803.78</v>
      </c>
      <c r="IW84" s="47">
        <v>4243.08</v>
      </c>
      <c r="IX84" s="47">
        <v>4874.07</v>
      </c>
      <c r="IY84" s="47">
        <v>5748.3</v>
      </c>
      <c r="IZ84" s="47">
        <v>4880.92</v>
      </c>
      <c r="JA84" s="47">
        <v>6306</v>
      </c>
      <c r="JB84" s="47">
        <v>5024.6499999999996</v>
      </c>
      <c r="JC84" s="47">
        <v>4195.8999999999996</v>
      </c>
      <c r="JD84" s="47">
        <v>5728.27</v>
      </c>
      <c r="JE84" s="47">
        <v>6685.76</v>
      </c>
      <c r="JF84" s="47">
        <v>5502.32</v>
      </c>
      <c r="JG84" s="47">
        <v>4092.96</v>
      </c>
      <c r="JH84" s="47">
        <v>2841.68</v>
      </c>
      <c r="JI84" s="47">
        <v>4010.36</v>
      </c>
      <c r="JJ84" s="47">
        <v>6168.67</v>
      </c>
      <c r="JK84" s="47">
        <v>5604.42</v>
      </c>
      <c r="JL84" s="47">
        <v>5319.37</v>
      </c>
      <c r="JM84" s="47">
        <v>6116.88</v>
      </c>
      <c r="JN84" s="47">
        <v>3528.33</v>
      </c>
      <c r="JO84" s="47">
        <v>3178.12</v>
      </c>
      <c r="JP84" s="47">
        <v>4705.78</v>
      </c>
      <c r="JQ84" s="47">
        <v>7673.13</v>
      </c>
      <c r="JR84" s="47">
        <v>5751.46</v>
      </c>
      <c r="JS84" s="47">
        <v>5205.25</v>
      </c>
      <c r="JT84" s="47">
        <v>4074.75</v>
      </c>
      <c r="JU84" s="47">
        <v>4437.8609999999999</v>
      </c>
      <c r="JV84" s="47">
        <v>5250.33</v>
      </c>
      <c r="JW84" s="47">
        <v>5660.3459999999995</v>
      </c>
      <c r="JX84" s="47">
        <v>4921.5420000000004</v>
      </c>
      <c r="JY84" s="47">
        <v>4622.5839999999998</v>
      </c>
      <c r="JZ84" s="47">
        <v>2838.694</v>
      </c>
      <c r="KA84" s="47">
        <v>2373.37</v>
      </c>
      <c r="KB84" s="47">
        <v>3484.5929999999998</v>
      </c>
      <c r="KC84" s="47">
        <v>5852.2280000000001</v>
      </c>
      <c r="KD84" s="47">
        <v>4778.3289999999997</v>
      </c>
      <c r="KE84" s="47">
        <v>5026.9750000000004</v>
      </c>
      <c r="KF84" s="47">
        <v>4554.8680000000004</v>
      </c>
      <c r="KG84" s="47">
        <v>4002.864</v>
      </c>
      <c r="KH84" s="47">
        <v>5161.3190000000004</v>
      </c>
      <c r="KI84" s="47">
        <v>2655.922</v>
      </c>
      <c r="KJ84" s="47">
        <v>5429.9120000000003</v>
      </c>
      <c r="KK84" s="47">
        <v>5488.9340000000002</v>
      </c>
      <c r="KL84" s="47">
        <v>3857.5880000000002</v>
      </c>
      <c r="KM84" s="47">
        <v>2977.752</v>
      </c>
      <c r="KN84" s="47">
        <v>4147.6019999999999</v>
      </c>
      <c r="KO84" s="47">
        <v>6299.4610000000002</v>
      </c>
      <c r="KP84" s="47">
        <v>5385.8</v>
      </c>
      <c r="KQ84" s="47">
        <v>5022.4669999999996</v>
      </c>
      <c r="KR84" s="47">
        <v>3670.4070000000002</v>
      </c>
      <c r="KS84" s="47">
        <v>3942.924</v>
      </c>
      <c r="KT84" s="47">
        <v>5030.5789999999997</v>
      </c>
      <c r="KU84" s="47">
        <v>5815.4459999999999</v>
      </c>
      <c r="KV84" s="47">
        <v>4977.6909999999998</v>
      </c>
      <c r="KW84" s="47">
        <v>4915.9560000000001</v>
      </c>
      <c r="KX84" s="47">
        <v>2802.81</v>
      </c>
      <c r="KY84" s="47">
        <v>3299.6930000000002</v>
      </c>
      <c r="KZ84" s="47">
        <v>4634.6850000000004</v>
      </c>
      <c r="LA84" s="47">
        <v>5557.7139999999999</v>
      </c>
      <c r="LB84" s="47">
        <v>4963.4769999999999</v>
      </c>
      <c r="LC84" s="47">
        <v>4413.6289999999999</v>
      </c>
      <c r="LD84" s="47">
        <v>3292.19</v>
      </c>
      <c r="LE84" s="47">
        <v>5172.1210000000001</v>
      </c>
      <c r="LF84" s="47">
        <v>6450.5439999999999</v>
      </c>
      <c r="LG84" s="47">
        <v>7035.4979999999996</v>
      </c>
      <c r="LH84" s="47">
        <v>6938.5659999999998</v>
      </c>
      <c r="LI84" s="47">
        <v>5945.79</v>
      </c>
      <c r="LJ84" s="47">
        <v>3587.8330000000001</v>
      </c>
      <c r="LK84" s="47">
        <v>3365.578</v>
      </c>
      <c r="LL84" s="47">
        <v>6817.53</v>
      </c>
      <c r="LM84" s="47">
        <v>7301.8360000000002</v>
      </c>
      <c r="LN84" s="47">
        <v>7260.4290000000001</v>
      </c>
      <c r="LO84" s="47">
        <v>6511.9059999999999</v>
      </c>
      <c r="LP84" s="47">
        <v>4702.3159999999998</v>
      </c>
      <c r="LQ84" s="47">
        <v>5374.3530000000001</v>
      </c>
      <c r="LR84" s="47">
        <v>6465.8639999999996</v>
      </c>
      <c r="LS84" s="47">
        <v>7063.8149999999996</v>
      </c>
      <c r="LT84" s="47">
        <v>5964.7520000000004</v>
      </c>
      <c r="LU84" s="47">
        <v>7251.2219999999998</v>
      </c>
      <c r="LV84" s="47">
        <v>6155.92</v>
      </c>
      <c r="LW84" s="47">
        <v>5770.06</v>
      </c>
      <c r="LX84" s="47">
        <v>4351.4589999999998</v>
      </c>
      <c r="LY84" s="47">
        <v>7020.6040000000003</v>
      </c>
      <c r="LZ84" s="47">
        <v>6948.0280000000002</v>
      </c>
      <c r="MA84" s="47">
        <v>5945.79</v>
      </c>
      <c r="MB84" s="47">
        <v>4891.3509999999997</v>
      </c>
      <c r="MC84" s="47">
        <v>4356.3789999999999</v>
      </c>
      <c r="MD84" s="47">
        <v>5333.1189999999997</v>
      </c>
      <c r="ME84" s="47">
        <v>6095.5342000000001</v>
      </c>
      <c r="MF84" s="47">
        <v>5400.2979999999998</v>
      </c>
      <c r="MG84" s="47">
        <v>6218.5820000000003</v>
      </c>
      <c r="MH84" s="47">
        <v>5543.0460000000003</v>
      </c>
      <c r="MI84" s="47">
        <v>4891.2830000000004</v>
      </c>
      <c r="MJ84" s="47">
        <v>5936.7830000000004</v>
      </c>
      <c r="MK84" s="47">
        <v>6167.1875</v>
      </c>
      <c r="ML84" s="47">
        <v>6541.3869999999997</v>
      </c>
      <c r="MM84" s="47">
        <v>6052.5124999999998</v>
      </c>
      <c r="MN84" s="47">
        <v>5597.1477500000001</v>
      </c>
      <c r="MO84" s="47">
        <v>5095.51</v>
      </c>
      <c r="MP84" s="47">
        <v>6805.2579999999998</v>
      </c>
      <c r="MQ84" s="47">
        <v>7101.3680000000004</v>
      </c>
      <c r="MR84" s="47">
        <v>6616.9904999999999</v>
      </c>
      <c r="MS84" s="47">
        <v>5805.1940000000004</v>
      </c>
      <c r="MT84" s="47">
        <v>6317.6440000000002</v>
      </c>
      <c r="MU84" s="47">
        <v>6329.3464999999997</v>
      </c>
      <c r="MV84" s="47">
        <v>6098.9245000000001</v>
      </c>
      <c r="MW84" s="47">
        <v>7768.6689999999999</v>
      </c>
      <c r="MX84" s="47">
        <v>7180.8190000000004</v>
      </c>
      <c r="MY84" s="47">
        <v>6227.5604999999996</v>
      </c>
      <c r="MZ84" s="47">
        <v>4113.0180499999997</v>
      </c>
      <c r="NA84" s="47">
        <v>5481.4080000000004</v>
      </c>
      <c r="NB84" s="47">
        <v>7428.8010000000004</v>
      </c>
      <c r="NC84" s="47">
        <v>6728.73</v>
      </c>
      <c r="ND84" s="47">
        <v>7531.9290000000001</v>
      </c>
      <c r="NE84" s="47">
        <v>5072.8310000000001</v>
      </c>
      <c r="NF84" s="47">
        <v>7417.72</v>
      </c>
      <c r="NG84" s="47">
        <v>5081.9629999999997</v>
      </c>
      <c r="NH84" s="47">
        <v>5517.8</v>
      </c>
      <c r="NI84" s="47">
        <v>8588.5400000000009</v>
      </c>
      <c r="NJ84" s="47">
        <v>7342.02</v>
      </c>
      <c r="NK84" s="47">
        <v>5919.2719999999999</v>
      </c>
      <c r="NL84" s="47">
        <v>4246.4634999999998</v>
      </c>
      <c r="NM84" s="47">
        <v>4878.1869999999999</v>
      </c>
      <c r="NN84" s="47">
        <v>7058.5919999999996</v>
      </c>
      <c r="NO84" s="47">
        <v>7596.0559999999996</v>
      </c>
      <c r="NP84" s="47">
        <v>7422.6570000000002</v>
      </c>
      <c r="NQ84" s="47">
        <v>6178.7349999999997</v>
      </c>
      <c r="NR84" s="47">
        <v>6417.5730000000003</v>
      </c>
      <c r="NS84" s="47">
        <v>5940</v>
      </c>
      <c r="NT84" s="47">
        <v>6004.67</v>
      </c>
      <c r="NU84" s="47">
        <v>8834.8670000000002</v>
      </c>
      <c r="NV84" s="47">
        <v>8040.94</v>
      </c>
      <c r="NW84" s="47">
        <v>7030.6025</v>
      </c>
      <c r="NX84" s="47">
        <v>6139.73</v>
      </c>
      <c r="NY84" s="47">
        <v>5437.8312999999998</v>
      </c>
      <c r="NZ84" s="47">
        <v>6606.5502000000006</v>
      </c>
      <c r="OA84" s="47">
        <v>6106.7073</v>
      </c>
      <c r="OB84" s="47">
        <v>5448.2110000000002</v>
      </c>
      <c r="OC84" s="47">
        <v>5560.1839999999993</v>
      </c>
      <c r="OD84" s="47">
        <v>4994.8175000000001</v>
      </c>
      <c r="OE84" s="47">
        <v>4787.7557999999999</v>
      </c>
      <c r="OF84" s="47">
        <v>6247.4920000000002</v>
      </c>
      <c r="OG84" s="47">
        <v>6354.9915000000001</v>
      </c>
      <c r="OH84" s="47">
        <v>5262.7889999999998</v>
      </c>
      <c r="OI84" s="47">
        <v>4617.9449999999997</v>
      </c>
      <c r="OJ84" s="47">
        <v>3381.2024999999999</v>
      </c>
      <c r="OK84" s="47">
        <v>3581.0964499999995</v>
      </c>
      <c r="OL84" s="47">
        <v>4663.0775000000003</v>
      </c>
      <c r="OM84" s="47">
        <v>5648.3055999999997</v>
      </c>
      <c r="ON84" s="47">
        <v>4671.5964999999997</v>
      </c>
      <c r="OO84" s="47">
        <v>5668.5743999999995</v>
      </c>
      <c r="OP84" s="47">
        <v>3889.2492000000002</v>
      </c>
      <c r="OQ84" s="47">
        <v>3545.7429999999999</v>
      </c>
      <c r="OR84" s="47">
        <v>3658.8139999999999</v>
      </c>
      <c r="OS84" s="47">
        <v>6319.0140000000001</v>
      </c>
      <c r="OT84" s="47">
        <v>5321.5465000000004</v>
      </c>
      <c r="OU84" s="47">
        <v>5137.85322</v>
      </c>
      <c r="OV84" s="47">
        <v>4112.9189999999999</v>
      </c>
      <c r="OW84" s="47">
        <v>4247.3487000000005</v>
      </c>
      <c r="OX84" s="47">
        <v>4836.1129000000001</v>
      </c>
      <c r="OY84" s="47">
        <v>4945.2269999999999</v>
      </c>
      <c r="OZ84" s="47">
        <v>4745.8109999999997</v>
      </c>
      <c r="PA84" s="47">
        <v>5151.68</v>
      </c>
      <c r="PB84" s="47">
        <v>4644</v>
      </c>
      <c r="PC84" s="47">
        <v>4723</v>
      </c>
      <c r="PD84" s="47">
        <v>4419.2169999999996</v>
      </c>
      <c r="PE84" s="47">
        <v>5093.6309000000001</v>
      </c>
      <c r="PF84" s="47">
        <v>5732.0839999999998</v>
      </c>
      <c r="PG84" s="47">
        <v>5966.6319999999996</v>
      </c>
      <c r="PH84" s="47">
        <v>5114.4059999999999</v>
      </c>
    </row>
    <row r="85" spans="1:424" s="35" customFormat="1" x14ac:dyDescent="0.3">
      <c r="A85" s="35" t="s">
        <v>62</v>
      </c>
      <c r="B85" s="46" t="s">
        <v>61</v>
      </c>
      <c r="C85" s="47" t="s">
        <v>58</v>
      </c>
      <c r="D85" s="48" t="s">
        <v>58</v>
      </c>
      <c r="E85" s="48">
        <v>12.64</v>
      </c>
      <c r="F85" s="48">
        <v>182</v>
      </c>
      <c r="G85" s="48">
        <v>171.6</v>
      </c>
      <c r="H85" s="48">
        <v>400.63</v>
      </c>
      <c r="I85" s="48">
        <v>426</v>
      </c>
      <c r="J85" s="48">
        <v>202.7</v>
      </c>
      <c r="K85" s="48">
        <v>159.80000000000001</v>
      </c>
      <c r="L85" s="48">
        <v>68.599999999999994</v>
      </c>
      <c r="M85" s="48">
        <v>20</v>
      </c>
      <c r="N85" s="48" t="s">
        <v>58</v>
      </c>
      <c r="O85" s="48">
        <v>112.8</v>
      </c>
      <c r="P85" s="48" t="s">
        <v>58</v>
      </c>
      <c r="Q85" s="48">
        <v>246.7</v>
      </c>
      <c r="R85" s="48">
        <v>307.20999999999998</v>
      </c>
      <c r="S85" s="48">
        <v>426.24</v>
      </c>
      <c r="T85" s="48">
        <v>232.32</v>
      </c>
      <c r="U85" s="48">
        <v>400.7</v>
      </c>
      <c r="V85" s="48">
        <v>334.4</v>
      </c>
      <c r="W85" s="48">
        <v>511.8</v>
      </c>
      <c r="X85" s="48">
        <v>364.3</v>
      </c>
      <c r="Y85" s="48">
        <v>143.69999999999999</v>
      </c>
      <c r="Z85" s="48">
        <v>660.6</v>
      </c>
      <c r="AA85" s="48">
        <v>643.20000000000005</v>
      </c>
      <c r="AB85" s="48">
        <v>94.8</v>
      </c>
      <c r="AC85" s="48" t="s">
        <v>58</v>
      </c>
      <c r="AD85" s="48">
        <v>77.599999999999994</v>
      </c>
      <c r="AE85" s="48">
        <v>313.7</v>
      </c>
      <c r="AF85" s="48">
        <v>367.44</v>
      </c>
      <c r="AG85" s="48">
        <v>237.3</v>
      </c>
      <c r="AH85" s="48">
        <v>576.24</v>
      </c>
      <c r="AI85" s="48">
        <v>489.65</v>
      </c>
      <c r="AJ85" s="48">
        <v>108.45</v>
      </c>
      <c r="AK85" s="48">
        <v>105.6</v>
      </c>
      <c r="AL85" s="48">
        <v>86.4</v>
      </c>
      <c r="AM85" s="48" t="s">
        <v>58</v>
      </c>
      <c r="AN85" s="48">
        <v>166.2</v>
      </c>
      <c r="AO85" s="48">
        <v>166.2</v>
      </c>
      <c r="AP85" s="48">
        <v>104.75</v>
      </c>
      <c r="AQ85" s="48">
        <v>525.70000000000005</v>
      </c>
      <c r="AR85" s="48">
        <v>769.44</v>
      </c>
      <c r="AS85" s="48">
        <v>535.04999999999995</v>
      </c>
      <c r="AT85" s="48">
        <v>347.16</v>
      </c>
      <c r="AU85" s="48">
        <v>430.43</v>
      </c>
      <c r="AV85" s="48">
        <v>402.04</v>
      </c>
      <c r="AW85" s="48">
        <v>259.52</v>
      </c>
      <c r="AX85" s="48">
        <v>231.43</v>
      </c>
      <c r="AY85" s="48">
        <v>537.6</v>
      </c>
      <c r="AZ85" s="48">
        <v>441.36</v>
      </c>
      <c r="BA85" s="48">
        <v>301.79000000000002</v>
      </c>
      <c r="BB85" s="48">
        <v>421.3</v>
      </c>
      <c r="BC85" s="48">
        <v>378.4</v>
      </c>
      <c r="BD85" s="48">
        <v>838.46</v>
      </c>
      <c r="BE85" s="48">
        <v>539.78</v>
      </c>
      <c r="BF85" s="48">
        <v>407.01</v>
      </c>
      <c r="BG85" s="48">
        <v>112.2</v>
      </c>
      <c r="BH85" s="48">
        <v>90.8</v>
      </c>
      <c r="BI85" s="48">
        <v>232.84</v>
      </c>
      <c r="BJ85" s="48">
        <v>30.09</v>
      </c>
      <c r="BK85" s="48">
        <v>179.76</v>
      </c>
      <c r="BL85" s="48">
        <v>68.45</v>
      </c>
      <c r="BM85" s="48">
        <v>204.5</v>
      </c>
      <c r="BN85" s="48" t="s">
        <v>58</v>
      </c>
      <c r="BO85" s="48">
        <v>365.63</v>
      </c>
      <c r="BP85" s="48">
        <v>259.68</v>
      </c>
      <c r="BQ85" s="48">
        <v>790.73</v>
      </c>
      <c r="BR85" s="48">
        <v>710.15</v>
      </c>
      <c r="BS85" s="48">
        <v>839.88</v>
      </c>
      <c r="BT85" s="48">
        <v>507.39</v>
      </c>
      <c r="BU85" s="48">
        <v>103.27</v>
      </c>
      <c r="BV85" s="48">
        <v>268.39999999999998</v>
      </c>
      <c r="BW85" s="48">
        <v>281.27999999999997</v>
      </c>
      <c r="BX85" s="48">
        <v>1372.5</v>
      </c>
      <c r="BY85" s="48">
        <v>533.29</v>
      </c>
      <c r="BZ85" s="48">
        <v>1411.38</v>
      </c>
      <c r="CA85" s="48">
        <v>1217.904</v>
      </c>
      <c r="CB85" s="48">
        <v>680.41</v>
      </c>
      <c r="CC85" s="48" t="s">
        <v>58</v>
      </c>
      <c r="CD85" s="48">
        <v>710.89</v>
      </c>
      <c r="CE85" s="48">
        <v>379.36</v>
      </c>
      <c r="CF85" s="48">
        <v>658.55</v>
      </c>
      <c r="CG85" s="48">
        <v>225.97</v>
      </c>
      <c r="CH85" s="48">
        <v>790</v>
      </c>
      <c r="CI85" s="48">
        <v>84.54</v>
      </c>
      <c r="CJ85" s="48">
        <v>981</v>
      </c>
      <c r="CK85" s="48">
        <v>1052.92</v>
      </c>
      <c r="CL85" s="48">
        <v>1392</v>
      </c>
      <c r="CM85" s="48">
        <v>1342</v>
      </c>
      <c r="CN85" s="48">
        <v>1175</v>
      </c>
      <c r="CO85" s="48">
        <v>468</v>
      </c>
      <c r="CP85" s="48">
        <v>1449</v>
      </c>
      <c r="CQ85" s="48">
        <v>1467.32</v>
      </c>
      <c r="CR85" s="48">
        <v>477.33</v>
      </c>
      <c r="CS85" s="48">
        <v>466.2</v>
      </c>
      <c r="CT85" s="48">
        <v>238.07</v>
      </c>
      <c r="CU85" s="48">
        <v>76.8</v>
      </c>
      <c r="CV85" s="48">
        <v>351.48</v>
      </c>
      <c r="CW85" s="48">
        <v>988.2</v>
      </c>
      <c r="CX85" s="48">
        <v>17.600000000000001</v>
      </c>
      <c r="CY85" s="48" t="s">
        <v>58</v>
      </c>
      <c r="CZ85" s="48">
        <v>1131</v>
      </c>
      <c r="DA85" s="48">
        <v>1175.8</v>
      </c>
      <c r="DB85" s="48">
        <v>922.8</v>
      </c>
      <c r="DC85" s="48">
        <v>1390.22</v>
      </c>
      <c r="DD85" s="48">
        <v>2274.58</v>
      </c>
      <c r="DE85" s="48">
        <v>657.73</v>
      </c>
      <c r="DF85" s="48">
        <v>1323.04</v>
      </c>
      <c r="DG85" s="48">
        <v>50</v>
      </c>
      <c r="DH85" s="48">
        <v>260.74</v>
      </c>
      <c r="DI85" s="48">
        <v>466.89</v>
      </c>
      <c r="DJ85" s="48">
        <v>647.07000000000005</v>
      </c>
      <c r="DK85" s="48">
        <v>1562.49</v>
      </c>
      <c r="DL85" s="48">
        <v>1495.06</v>
      </c>
      <c r="DM85" s="48">
        <v>1517</v>
      </c>
      <c r="DN85" s="48">
        <v>1260</v>
      </c>
      <c r="DO85" s="48">
        <v>1475.3</v>
      </c>
      <c r="DP85" s="48">
        <v>2107.02</v>
      </c>
      <c r="DQ85" s="48">
        <v>1029.07</v>
      </c>
      <c r="DR85" s="48">
        <v>896.35</v>
      </c>
      <c r="DS85" s="48">
        <v>497.55</v>
      </c>
      <c r="DT85" s="48">
        <v>1027.08</v>
      </c>
      <c r="DU85" s="48">
        <v>465.2</v>
      </c>
      <c r="DV85" s="48">
        <v>1769.13</v>
      </c>
      <c r="DW85" s="48">
        <v>865.71</v>
      </c>
      <c r="DX85" s="48">
        <v>1553.09</v>
      </c>
      <c r="DY85" s="48">
        <v>2054.6</v>
      </c>
      <c r="DZ85" s="48">
        <v>892.97</v>
      </c>
      <c r="EA85" s="48">
        <v>3849.6</v>
      </c>
      <c r="EB85" s="48">
        <v>1413.98</v>
      </c>
      <c r="EC85" s="48">
        <v>2194.42</v>
      </c>
      <c r="ED85" s="48">
        <v>1023.77</v>
      </c>
      <c r="EE85" s="48">
        <v>631.4</v>
      </c>
      <c r="EF85" s="48">
        <v>1253.44</v>
      </c>
      <c r="EG85" s="48">
        <v>779.11</v>
      </c>
      <c r="EH85" s="48">
        <v>1678.25</v>
      </c>
      <c r="EI85" s="48">
        <v>2842.07</v>
      </c>
      <c r="EJ85" s="48">
        <v>1554.62</v>
      </c>
      <c r="EK85" s="48">
        <v>3876.46</v>
      </c>
      <c r="EL85" s="48">
        <v>2127.98</v>
      </c>
      <c r="EM85" s="48">
        <v>3326.52</v>
      </c>
      <c r="EN85" s="48">
        <v>3593.27</v>
      </c>
      <c r="EO85" s="48">
        <v>1042.26</v>
      </c>
      <c r="EP85" s="48">
        <v>772.2</v>
      </c>
      <c r="EQ85" s="48">
        <v>1428.18</v>
      </c>
      <c r="ER85" s="48">
        <v>1558.07</v>
      </c>
      <c r="ES85" s="48">
        <v>3995.73</v>
      </c>
      <c r="ET85" s="48">
        <v>2908.3</v>
      </c>
      <c r="EU85" s="48">
        <v>578.32000000000005</v>
      </c>
      <c r="EV85" s="48">
        <v>287.52</v>
      </c>
      <c r="EW85" s="48">
        <v>2101.21</v>
      </c>
      <c r="EX85" s="48">
        <v>2794.9</v>
      </c>
      <c r="EY85" s="48">
        <v>4009.77</v>
      </c>
      <c r="EZ85" s="48">
        <v>2294.62</v>
      </c>
      <c r="FA85" s="48">
        <v>894.24</v>
      </c>
      <c r="FB85" s="48">
        <v>1062.75</v>
      </c>
      <c r="FC85" s="48">
        <v>1005.25</v>
      </c>
      <c r="FD85" s="48">
        <v>4191.26</v>
      </c>
      <c r="FE85" s="48">
        <v>3896.34</v>
      </c>
      <c r="FF85" s="48">
        <v>2131.69</v>
      </c>
      <c r="FG85" s="48">
        <v>1862.92</v>
      </c>
      <c r="FH85" s="48">
        <v>2477.9699999999998</v>
      </c>
      <c r="FI85" s="48">
        <v>1821.78</v>
      </c>
      <c r="FJ85" s="48">
        <v>2967.23</v>
      </c>
      <c r="FK85" s="48">
        <v>2082.36</v>
      </c>
      <c r="FL85" s="48">
        <v>2483.87</v>
      </c>
      <c r="FM85" s="48">
        <v>2582.4899999999998</v>
      </c>
      <c r="FN85" s="48">
        <v>1129</v>
      </c>
      <c r="FO85" s="48">
        <v>1361.2</v>
      </c>
      <c r="FP85" s="48">
        <v>1654.09</v>
      </c>
      <c r="FQ85" s="48">
        <v>2043.66</v>
      </c>
      <c r="FR85" s="48">
        <v>3503.1</v>
      </c>
      <c r="FS85" s="48" t="s">
        <v>59</v>
      </c>
      <c r="FT85" s="48" t="s">
        <v>59</v>
      </c>
      <c r="FU85" s="48">
        <v>1392.58</v>
      </c>
      <c r="FV85" s="48">
        <v>1521.25</v>
      </c>
      <c r="FW85" s="48">
        <v>1498.45</v>
      </c>
      <c r="FX85" s="48">
        <v>2123.14</v>
      </c>
      <c r="FY85" s="48">
        <v>2601.31</v>
      </c>
      <c r="FZ85" s="48">
        <v>1526.52</v>
      </c>
      <c r="GA85" s="48">
        <v>1763.48</v>
      </c>
      <c r="GB85" s="48">
        <v>1651.4</v>
      </c>
      <c r="GC85" s="48">
        <v>1279.3499999999999</v>
      </c>
      <c r="GD85" s="48">
        <v>746.23</v>
      </c>
      <c r="GE85" s="48">
        <v>113.5</v>
      </c>
      <c r="GF85" s="48">
        <v>1041.56</v>
      </c>
      <c r="GG85" s="48">
        <v>814.34</v>
      </c>
      <c r="GH85" s="48">
        <v>3122.99</v>
      </c>
      <c r="GI85" s="48">
        <v>3306.58</v>
      </c>
      <c r="GJ85" s="48">
        <v>1602.52</v>
      </c>
      <c r="GK85" s="48">
        <v>1586.8</v>
      </c>
      <c r="GL85" s="48">
        <v>2580.9899999999998</v>
      </c>
      <c r="GM85" s="48">
        <v>1141.0899999999999</v>
      </c>
      <c r="GN85" s="48">
        <v>1953.5</v>
      </c>
      <c r="GO85" s="48">
        <v>2435.91</v>
      </c>
      <c r="GP85" s="48">
        <v>2094.41</v>
      </c>
      <c r="GQ85" s="48">
        <v>3551.47</v>
      </c>
      <c r="GR85" s="48">
        <v>2486.7600000000002</v>
      </c>
      <c r="GS85" s="48">
        <v>8515.06</v>
      </c>
      <c r="GT85" s="48">
        <v>10705.83</v>
      </c>
      <c r="GU85" s="48">
        <v>16872.12</v>
      </c>
      <c r="GV85" s="48">
        <v>17491.86</v>
      </c>
      <c r="GW85" s="48">
        <v>18254.14</v>
      </c>
      <c r="GX85" s="48">
        <v>13880.59</v>
      </c>
      <c r="GY85" s="48">
        <v>18066.97</v>
      </c>
      <c r="GZ85" s="48">
        <v>3109.82</v>
      </c>
      <c r="HA85" s="48">
        <v>6105.97</v>
      </c>
      <c r="HB85" s="48">
        <v>4838</v>
      </c>
      <c r="HC85" s="48">
        <v>1810</v>
      </c>
      <c r="HD85" s="48">
        <v>2581</v>
      </c>
      <c r="HE85" s="48">
        <v>737.23</v>
      </c>
      <c r="HF85" s="48">
        <v>2427.41</v>
      </c>
      <c r="HG85" s="48">
        <v>1797.56</v>
      </c>
      <c r="HH85" s="48">
        <v>974.31</v>
      </c>
      <c r="HI85" s="48">
        <v>1549.71</v>
      </c>
      <c r="HJ85" s="48">
        <v>1441.52</v>
      </c>
      <c r="HK85" s="48">
        <v>3175.12</v>
      </c>
      <c r="HL85" s="48">
        <v>4742.1099999999997</v>
      </c>
      <c r="HM85" s="48">
        <v>3401.83</v>
      </c>
      <c r="HN85" s="48">
        <v>2616.58</v>
      </c>
      <c r="HO85" s="48">
        <v>4909.357</v>
      </c>
      <c r="HP85" s="48">
        <v>32061.921999999999</v>
      </c>
      <c r="HQ85" s="48">
        <v>5783</v>
      </c>
      <c r="HR85" s="48">
        <v>6747</v>
      </c>
      <c r="HS85" s="48">
        <v>31187.599999999999</v>
      </c>
      <c r="HT85" s="48">
        <v>2114.4899999999998</v>
      </c>
      <c r="HU85" s="48">
        <v>1818.2339999999999</v>
      </c>
      <c r="HV85" s="48">
        <v>870.85</v>
      </c>
      <c r="HW85" s="48">
        <v>65848.41</v>
      </c>
      <c r="HX85" s="48">
        <v>1895.29</v>
      </c>
      <c r="HY85" s="48">
        <v>2210.2800000000002</v>
      </c>
      <c r="HZ85" s="48">
        <v>2271.25</v>
      </c>
      <c r="IA85" s="48">
        <v>2515.11</v>
      </c>
      <c r="IB85" s="48">
        <v>2102.71</v>
      </c>
      <c r="IC85" s="48">
        <v>1146.5</v>
      </c>
      <c r="ID85" s="48">
        <v>1810.4199999999998</v>
      </c>
      <c r="IE85" s="48">
        <v>2696.0126500000001</v>
      </c>
      <c r="IF85" s="48">
        <v>1517.85</v>
      </c>
      <c r="IG85" s="48">
        <v>1020.442</v>
      </c>
      <c r="IH85" s="48">
        <v>980.01599999999996</v>
      </c>
      <c r="II85" s="48">
        <v>657.17</v>
      </c>
      <c r="IJ85" s="48">
        <v>1978.33</v>
      </c>
      <c r="IK85" s="47">
        <v>1726.26</v>
      </c>
      <c r="IL85" s="47">
        <v>1256.32</v>
      </c>
      <c r="IM85" s="47">
        <v>2516.4699999999998</v>
      </c>
      <c r="IN85" s="47">
        <v>1736.4</v>
      </c>
      <c r="IO85" s="47">
        <v>1992.2670000000001</v>
      </c>
      <c r="IP85" s="47">
        <v>1895.614</v>
      </c>
      <c r="IQ85" s="47">
        <v>1729.6489999999999</v>
      </c>
      <c r="IR85" s="49">
        <v>619.25001082999995</v>
      </c>
      <c r="IS85" s="49">
        <v>1228.7342000000001</v>
      </c>
      <c r="IT85" s="49">
        <v>2415.5036999999998</v>
      </c>
      <c r="IU85" s="49">
        <v>2656.85</v>
      </c>
      <c r="IV85" s="49">
        <v>1631.18</v>
      </c>
      <c r="IW85" s="49">
        <v>1106.32</v>
      </c>
      <c r="IX85" s="49">
        <v>1387.54</v>
      </c>
      <c r="IY85" s="49">
        <v>1488.8416000000002</v>
      </c>
      <c r="IZ85" s="49">
        <v>959.404</v>
      </c>
      <c r="JA85" s="49">
        <v>1847.47</v>
      </c>
      <c r="JB85" s="49">
        <v>2183.06</v>
      </c>
      <c r="JC85" s="49">
        <v>1639.97</v>
      </c>
      <c r="JD85" s="49">
        <v>3670.83</v>
      </c>
      <c r="JE85" s="49">
        <v>1848.24</v>
      </c>
      <c r="JF85" s="49">
        <v>787.53</v>
      </c>
      <c r="JG85" s="49">
        <v>933.43</v>
      </c>
      <c r="JH85" s="49">
        <v>2156.8200000000002</v>
      </c>
      <c r="JI85" s="49">
        <v>4059.2845000000002</v>
      </c>
      <c r="JJ85" s="49">
        <v>5041.7</v>
      </c>
      <c r="JK85" s="49">
        <v>4981.1499999999996</v>
      </c>
      <c r="JL85" s="49">
        <v>5583.53</v>
      </c>
      <c r="JM85" s="49">
        <v>2601.2800000000002</v>
      </c>
      <c r="JN85" s="49">
        <v>1248.3399999999999</v>
      </c>
      <c r="JO85" s="49">
        <v>2128.9499999999998</v>
      </c>
      <c r="JP85" s="49">
        <v>646</v>
      </c>
      <c r="JQ85" s="49">
        <v>402</v>
      </c>
      <c r="JR85" s="49">
        <v>394.94</v>
      </c>
      <c r="JS85" s="49">
        <v>548.15</v>
      </c>
      <c r="JT85" s="49">
        <v>996</v>
      </c>
      <c r="JU85" s="49">
        <v>1701.914</v>
      </c>
      <c r="JV85" s="49">
        <v>6821.11</v>
      </c>
      <c r="JW85" s="49">
        <v>5712.9989999999998</v>
      </c>
      <c r="JX85" s="49">
        <v>1354.4259999999999</v>
      </c>
      <c r="JY85" s="49">
        <v>2031.3510000000001</v>
      </c>
      <c r="JZ85" s="49">
        <v>2154.7150000000001</v>
      </c>
      <c r="KA85" s="49">
        <v>1267.845</v>
      </c>
      <c r="KB85" s="49">
        <v>824.25</v>
      </c>
      <c r="KC85" s="49">
        <v>622.59199999999998</v>
      </c>
      <c r="KD85" s="49">
        <v>756.76599999999996</v>
      </c>
      <c r="KE85" s="49">
        <v>1038.0309999999999</v>
      </c>
      <c r="KF85" s="49">
        <v>1316.046</v>
      </c>
      <c r="KG85" s="49">
        <v>4372.0820000000003</v>
      </c>
      <c r="KH85" s="49">
        <v>5727.38</v>
      </c>
      <c r="KI85" s="49">
        <v>7767.0159999999996</v>
      </c>
      <c r="KJ85" s="49">
        <v>4850.4070000000002</v>
      </c>
      <c r="KK85" s="49">
        <v>9107.8539999999994</v>
      </c>
      <c r="KL85" s="49">
        <v>1923.5309999999999</v>
      </c>
      <c r="KM85" s="49">
        <v>1456.4380000000001</v>
      </c>
      <c r="KN85" s="49">
        <v>1251.0519999999999</v>
      </c>
      <c r="KO85" s="49">
        <v>1429.925</v>
      </c>
      <c r="KP85" s="49">
        <v>1225.8399999999999</v>
      </c>
      <c r="KQ85" s="49">
        <v>1372.2429999999999</v>
      </c>
      <c r="KR85" s="49">
        <v>2410.4965000000002</v>
      </c>
      <c r="KS85" s="49">
        <v>7824.0709999999999</v>
      </c>
      <c r="KT85" s="49">
        <v>4055.2</v>
      </c>
      <c r="KU85" s="49">
        <v>5665.4049999999997</v>
      </c>
      <c r="KV85" s="49">
        <v>2029.587</v>
      </c>
      <c r="KW85" s="49">
        <v>162.25899999999999</v>
      </c>
      <c r="KX85" s="49">
        <v>224.15</v>
      </c>
      <c r="KY85" s="49">
        <v>556.34100000000001</v>
      </c>
      <c r="KZ85" s="49">
        <v>555.32000000000005</v>
      </c>
      <c r="LA85" s="49">
        <v>1213.777</v>
      </c>
      <c r="LB85" s="49">
        <v>236.38800000000001</v>
      </c>
      <c r="LC85" s="49">
        <v>372.28500000000003</v>
      </c>
      <c r="LD85" s="49">
        <v>1629.1869999999999</v>
      </c>
      <c r="LE85" s="49">
        <v>3720.1179999999999</v>
      </c>
      <c r="LF85" s="49">
        <v>3716.1390000000001</v>
      </c>
      <c r="LG85" s="49">
        <v>2549.8580000000002</v>
      </c>
      <c r="LH85" s="49">
        <v>3064.962</v>
      </c>
      <c r="LI85" s="49">
        <v>736.65</v>
      </c>
      <c r="LJ85" s="49">
        <v>1218.769</v>
      </c>
      <c r="LK85" s="49">
        <v>1807.184</v>
      </c>
      <c r="LL85" s="49">
        <v>464.30099999999999</v>
      </c>
      <c r="LM85" s="49">
        <v>324.34500000000003</v>
      </c>
      <c r="LN85" s="49">
        <v>456.63</v>
      </c>
      <c r="LO85" s="49">
        <v>682.97789999999998</v>
      </c>
      <c r="LP85" s="49">
        <v>5199.0325000000003</v>
      </c>
      <c r="LQ85" s="49">
        <v>8063.5845500000032</v>
      </c>
      <c r="LR85" s="49">
        <v>6660.3108000000011</v>
      </c>
      <c r="LS85" s="49">
        <v>2853.2782199999997</v>
      </c>
      <c r="LT85" s="49">
        <v>1448.7957000000001</v>
      </c>
      <c r="LU85" s="49">
        <v>1409.7686999999999</v>
      </c>
      <c r="LV85" s="49">
        <v>1698.1082999999999</v>
      </c>
      <c r="LW85" s="49">
        <v>907.21400000000006</v>
      </c>
      <c r="LX85" s="49">
        <v>596.14400000000001</v>
      </c>
      <c r="LY85" s="49">
        <v>1212.501</v>
      </c>
      <c r="LZ85" s="49">
        <v>1399.8458000000001</v>
      </c>
      <c r="MA85" s="49">
        <v>736.65</v>
      </c>
      <c r="MB85" s="49">
        <v>1927.6008999999997</v>
      </c>
      <c r="MC85" s="49">
        <v>5001.6139999999996</v>
      </c>
      <c r="MD85" s="49">
        <v>5270.5670999999975</v>
      </c>
      <c r="ME85" s="49">
        <v>2516.8443799999995</v>
      </c>
      <c r="MF85" s="49">
        <v>1833.0050000000001</v>
      </c>
      <c r="MG85" s="49">
        <v>748.41300000000001</v>
      </c>
      <c r="MH85" s="49">
        <v>1103.8081999999999</v>
      </c>
      <c r="MI85" s="49">
        <v>1160.5139999999999</v>
      </c>
      <c r="MJ85" s="49">
        <v>996.20299999999997</v>
      </c>
      <c r="MK85" s="49">
        <v>775.04759999999999</v>
      </c>
      <c r="ML85" s="49">
        <v>848.37400000000002</v>
      </c>
      <c r="MM85" s="49">
        <v>1248.4590000000001</v>
      </c>
      <c r="MN85" s="49">
        <v>1149.3320000000001</v>
      </c>
      <c r="MO85" s="49">
        <v>1076.8800000000001</v>
      </c>
      <c r="MP85" s="49">
        <v>1034.9490000000001</v>
      </c>
      <c r="MQ85" s="49">
        <v>1340.87455</v>
      </c>
      <c r="MR85" s="49">
        <v>2008.308</v>
      </c>
      <c r="MS85" s="49">
        <v>1248.33</v>
      </c>
      <c r="MT85" s="49">
        <v>1633.694</v>
      </c>
      <c r="MU85" s="49">
        <v>1904.43</v>
      </c>
      <c r="MV85" s="49">
        <v>1142.4518</v>
      </c>
      <c r="MW85" s="49">
        <v>1434.7470000000001</v>
      </c>
      <c r="MX85" s="49">
        <v>979.35</v>
      </c>
      <c r="MY85" s="49">
        <v>858.54899999999998</v>
      </c>
      <c r="MZ85" s="49">
        <v>1011.3011899999999</v>
      </c>
      <c r="NA85" s="49">
        <v>1618.5842999999998</v>
      </c>
      <c r="NB85" s="49">
        <v>1315.9586999999999</v>
      </c>
      <c r="NC85" s="49">
        <v>865.23339999999996</v>
      </c>
      <c r="ND85" s="49">
        <v>1108.1673999999998</v>
      </c>
      <c r="NE85" s="49">
        <v>625.48400000000004</v>
      </c>
      <c r="NF85" s="49">
        <v>889.94399999999996</v>
      </c>
      <c r="NG85" s="49">
        <v>1324.2449999999999</v>
      </c>
      <c r="NH85" s="49">
        <v>741.13800000000003</v>
      </c>
      <c r="NI85" s="49">
        <v>978.94200000000001</v>
      </c>
      <c r="NJ85" s="49">
        <v>969.98099999999999</v>
      </c>
      <c r="NK85" s="49">
        <v>837.44899999999996</v>
      </c>
      <c r="NL85" s="49">
        <v>924.26819999999998</v>
      </c>
      <c r="NM85" s="49">
        <v>1478.0809999999999</v>
      </c>
      <c r="NN85" s="49">
        <v>1456.15</v>
      </c>
      <c r="NO85" s="49">
        <v>1576.2474999999999</v>
      </c>
      <c r="NP85" s="49">
        <v>1619.182</v>
      </c>
      <c r="NQ85" s="49">
        <v>1448.923</v>
      </c>
      <c r="NR85" s="49">
        <v>1704.1046000000001</v>
      </c>
      <c r="NS85" s="49">
        <v>3218</v>
      </c>
      <c r="NT85" s="49">
        <v>1813.172</v>
      </c>
      <c r="NU85" s="49">
        <v>1972.22</v>
      </c>
      <c r="NV85" s="49">
        <v>1352.9177999999999</v>
      </c>
      <c r="NW85" s="49">
        <v>1279.7574</v>
      </c>
      <c r="NX85" s="49">
        <v>1236.798</v>
      </c>
      <c r="NY85" s="49">
        <v>1175.9725000000001</v>
      </c>
      <c r="NZ85" s="49">
        <v>2282.2945</v>
      </c>
      <c r="OA85" s="49">
        <v>1664.5444</v>
      </c>
      <c r="OB85" s="49">
        <v>1060.239</v>
      </c>
      <c r="OC85" s="49">
        <v>974.67240000000004</v>
      </c>
      <c r="OD85" s="49">
        <v>859.68999999999994</v>
      </c>
      <c r="OE85" s="49">
        <v>3758.7269999999999</v>
      </c>
      <c r="OF85" s="49">
        <v>2111.5155</v>
      </c>
      <c r="OG85" s="49">
        <v>1661.0619999999999</v>
      </c>
      <c r="OH85" s="49">
        <v>981.72199999999998</v>
      </c>
      <c r="OI85" s="49">
        <v>1174.0940000000001</v>
      </c>
      <c r="OJ85" s="49">
        <v>982.64</v>
      </c>
      <c r="OK85" s="49">
        <v>1118.2503000000002</v>
      </c>
      <c r="OL85" s="49">
        <v>1860.145</v>
      </c>
      <c r="OM85" s="49">
        <v>1526.17742</v>
      </c>
      <c r="ON85" s="49">
        <v>1567.143</v>
      </c>
      <c r="OO85" s="49">
        <v>1888.4498999999998</v>
      </c>
      <c r="OP85" s="49">
        <v>3569.3212000000003</v>
      </c>
      <c r="OQ85" s="49">
        <v>1063.5940000000001</v>
      </c>
      <c r="OR85" s="49">
        <v>755.279</v>
      </c>
      <c r="OS85" s="49">
        <v>584.57399999999996</v>
      </c>
      <c r="OT85" s="49">
        <v>536.64599999999996</v>
      </c>
      <c r="OU85" s="49">
        <v>807.90399999999988</v>
      </c>
      <c r="OV85" s="49">
        <v>1045.4580000000001</v>
      </c>
      <c r="OW85" s="49">
        <v>961.73699999999997</v>
      </c>
      <c r="OX85" s="49">
        <v>2408.0045</v>
      </c>
      <c r="OY85" s="49">
        <v>4411.4459999999999</v>
      </c>
      <c r="OZ85" s="49">
        <v>3248.4490000000001</v>
      </c>
      <c r="PA85" s="49">
        <v>2156.3020000000001</v>
      </c>
      <c r="PB85" s="49">
        <v>1960</v>
      </c>
      <c r="PC85" s="49">
        <v>1050</v>
      </c>
      <c r="PD85" s="49">
        <v>1680.0429999999999</v>
      </c>
      <c r="PE85" s="49">
        <v>2593.4549999999999</v>
      </c>
      <c r="PF85" s="49">
        <v>2373.2809999999999</v>
      </c>
      <c r="PG85" s="49">
        <v>1186.1030000000001</v>
      </c>
      <c r="PH85" s="49">
        <v>1476.1788000000004</v>
      </c>
    </row>
    <row r="86" spans="1:424" s="35" customFormat="1" x14ac:dyDescent="0.3">
      <c r="A86" s="35" t="s">
        <v>63</v>
      </c>
      <c r="B86" s="46" t="s">
        <v>61</v>
      </c>
      <c r="C86" s="47">
        <v>2300</v>
      </c>
      <c r="D86" s="48">
        <v>700</v>
      </c>
      <c r="E86" s="48">
        <v>1029.8499999999999</v>
      </c>
      <c r="F86" s="48">
        <v>1539.4</v>
      </c>
      <c r="G86" s="48">
        <v>1485</v>
      </c>
      <c r="H86" s="48">
        <v>1748</v>
      </c>
      <c r="I86" s="48">
        <v>972.9</v>
      </c>
      <c r="J86" s="48">
        <v>940.8</v>
      </c>
      <c r="K86" s="48">
        <v>1021.4</v>
      </c>
      <c r="L86" s="48">
        <v>1781</v>
      </c>
      <c r="M86" s="48">
        <v>107.2</v>
      </c>
      <c r="N86" s="48">
        <v>179</v>
      </c>
      <c r="O86" s="48">
        <v>831.9</v>
      </c>
      <c r="P86" s="48">
        <v>719.4</v>
      </c>
      <c r="Q86" s="48">
        <v>1210</v>
      </c>
      <c r="R86" s="48">
        <v>736.98</v>
      </c>
      <c r="S86" s="48">
        <v>298.52</v>
      </c>
      <c r="T86" s="48">
        <v>1909.97</v>
      </c>
      <c r="U86" s="48">
        <v>2272.6999999999998</v>
      </c>
      <c r="V86" s="48">
        <v>5259</v>
      </c>
      <c r="W86" s="48">
        <v>6241.2</v>
      </c>
      <c r="X86" s="48">
        <v>4396.3</v>
      </c>
      <c r="Y86" s="48">
        <v>2446.9</v>
      </c>
      <c r="Z86" s="48">
        <v>2364.5</v>
      </c>
      <c r="AA86" s="48">
        <v>4802.7</v>
      </c>
      <c r="AB86" s="48">
        <v>6102.8</v>
      </c>
      <c r="AC86" s="48">
        <v>3608.7</v>
      </c>
      <c r="AD86" s="48">
        <v>4460.38</v>
      </c>
      <c r="AE86" s="48">
        <v>1776.97</v>
      </c>
      <c r="AF86" s="48">
        <v>3501.16</v>
      </c>
      <c r="AG86" s="48">
        <v>4418.7299999999996</v>
      </c>
      <c r="AH86" s="48">
        <v>4559.33</v>
      </c>
      <c r="AI86" s="48">
        <v>2619.17</v>
      </c>
      <c r="AJ86" s="48">
        <v>435.48</v>
      </c>
      <c r="AK86" s="48">
        <v>355.77</v>
      </c>
      <c r="AL86" s="48">
        <v>732</v>
      </c>
      <c r="AM86" s="48">
        <v>793.61</v>
      </c>
      <c r="AN86" s="48">
        <v>1869.91</v>
      </c>
      <c r="AO86" s="48">
        <v>2265.65</v>
      </c>
      <c r="AP86" s="48">
        <v>6929.69</v>
      </c>
      <c r="AQ86" s="48">
        <v>2923.49</v>
      </c>
      <c r="AR86" s="48">
        <v>9274.69</v>
      </c>
      <c r="AS86" s="48">
        <v>1883.61</v>
      </c>
      <c r="AT86" s="48">
        <v>1338.98</v>
      </c>
      <c r="AU86" s="48">
        <v>2459.66</v>
      </c>
      <c r="AV86" s="48">
        <v>631</v>
      </c>
      <c r="AW86" s="48">
        <v>581</v>
      </c>
      <c r="AX86" s="48" t="s">
        <v>58</v>
      </c>
      <c r="AY86" s="48">
        <v>453.38</v>
      </c>
      <c r="AZ86" s="48">
        <v>3009.26</v>
      </c>
      <c r="BA86" s="48">
        <v>2973.25</v>
      </c>
      <c r="BB86" s="48">
        <v>195.04</v>
      </c>
      <c r="BC86" s="48">
        <v>789.71</v>
      </c>
      <c r="BD86" s="48">
        <v>1841.68</v>
      </c>
      <c r="BE86" s="48">
        <v>38476.800000000003</v>
      </c>
      <c r="BF86" s="48">
        <v>1260.18</v>
      </c>
      <c r="BG86" s="48">
        <v>2453.23</v>
      </c>
      <c r="BH86" s="48">
        <v>3390.66</v>
      </c>
      <c r="BI86" s="48">
        <v>1357.08</v>
      </c>
      <c r="BJ86" s="48">
        <v>2651.56</v>
      </c>
      <c r="BK86" s="48">
        <v>4.8</v>
      </c>
      <c r="BL86" s="48">
        <v>411.37</v>
      </c>
      <c r="BM86" s="48">
        <v>313.7</v>
      </c>
      <c r="BN86" s="48">
        <v>218.62</v>
      </c>
      <c r="BO86" s="48">
        <v>346.26</v>
      </c>
      <c r="BP86" s="48">
        <v>1738.76</v>
      </c>
      <c r="BQ86" s="48">
        <v>3250.89</v>
      </c>
      <c r="BR86" s="48">
        <v>3538.8</v>
      </c>
      <c r="BS86" s="48">
        <v>2442.1799999999998</v>
      </c>
      <c r="BT86" s="48">
        <v>717</v>
      </c>
      <c r="BU86" s="48">
        <v>542.54</v>
      </c>
      <c r="BV86" s="48">
        <v>1297.03</v>
      </c>
      <c r="BW86" s="48">
        <v>1078.04</v>
      </c>
      <c r="BX86" s="48">
        <v>738.13</v>
      </c>
      <c r="BY86" s="48">
        <v>324.99</v>
      </c>
      <c r="BZ86" s="48">
        <v>335.12</v>
      </c>
      <c r="CA86" s="48">
        <v>435.21600000000001</v>
      </c>
      <c r="CB86" s="48">
        <v>151</v>
      </c>
      <c r="CC86" s="48">
        <v>20.18</v>
      </c>
      <c r="CD86" s="48">
        <v>110.64</v>
      </c>
      <c r="CE86" s="48">
        <v>228.95</v>
      </c>
      <c r="CF86" s="48">
        <v>5.31</v>
      </c>
      <c r="CG86" s="48">
        <v>1008.55</v>
      </c>
      <c r="CH86" s="48">
        <v>58.36</v>
      </c>
      <c r="CI86" s="48">
        <v>331.57</v>
      </c>
      <c r="CJ86" s="48">
        <v>36.83</v>
      </c>
      <c r="CK86" s="48">
        <v>908.49</v>
      </c>
      <c r="CL86" s="48">
        <v>830.24</v>
      </c>
      <c r="CM86" s="48">
        <v>365.28</v>
      </c>
      <c r="CN86" s="48">
        <v>1031.83</v>
      </c>
      <c r="CO86" s="48">
        <v>1059.7</v>
      </c>
      <c r="CP86" s="48">
        <v>929.03</v>
      </c>
      <c r="CQ86" s="48">
        <v>1227.0899999999999</v>
      </c>
      <c r="CR86" s="48">
        <v>47.37</v>
      </c>
      <c r="CS86" s="48">
        <v>440.7</v>
      </c>
      <c r="CT86" s="48">
        <v>123.66</v>
      </c>
      <c r="CU86" s="48">
        <v>410.15</v>
      </c>
      <c r="CV86" s="48">
        <v>32.42</v>
      </c>
      <c r="CW86" s="48">
        <v>47.79</v>
      </c>
      <c r="CX86" s="48">
        <v>17.559999999999999</v>
      </c>
      <c r="CY86" s="48">
        <v>3760</v>
      </c>
      <c r="CZ86" s="48">
        <v>253.95</v>
      </c>
      <c r="DA86" s="48">
        <v>637.97</v>
      </c>
      <c r="DB86" s="48">
        <v>186.56</v>
      </c>
      <c r="DC86" s="48">
        <v>722.85</v>
      </c>
      <c r="DD86" s="48">
        <v>199.5</v>
      </c>
      <c r="DE86" s="48">
        <v>1697.9</v>
      </c>
      <c r="DF86" s="48">
        <v>4201.5200000000004</v>
      </c>
      <c r="DG86" s="48">
        <v>2939.6</v>
      </c>
      <c r="DH86" s="48">
        <v>1688.87</v>
      </c>
      <c r="DI86" s="48">
        <v>1185.1199999999999</v>
      </c>
      <c r="DJ86" s="48">
        <v>1226.3</v>
      </c>
      <c r="DK86" s="48">
        <v>1470.1</v>
      </c>
      <c r="DL86" s="48">
        <v>1057.1400000000001</v>
      </c>
      <c r="DM86" s="48">
        <v>2780.55</v>
      </c>
      <c r="DN86" s="48">
        <v>524.07000000000005</v>
      </c>
      <c r="DO86" s="48">
        <v>352.14</v>
      </c>
      <c r="DP86" s="48">
        <v>321.24</v>
      </c>
      <c r="DQ86" s="48">
        <v>395.3</v>
      </c>
      <c r="DR86" s="48">
        <v>483.69</v>
      </c>
      <c r="DS86" s="48">
        <v>163.05000000000001</v>
      </c>
      <c r="DT86" s="48">
        <v>126.43</v>
      </c>
      <c r="DU86" s="48">
        <v>740.11</v>
      </c>
      <c r="DV86" s="48">
        <v>106.94</v>
      </c>
      <c r="DW86" s="48">
        <v>265.02</v>
      </c>
      <c r="DX86" s="48">
        <v>575.25</v>
      </c>
      <c r="DY86" s="48">
        <v>483.76</v>
      </c>
      <c r="DZ86" s="48">
        <v>424.49</v>
      </c>
      <c r="EA86" s="48">
        <v>41.8</v>
      </c>
      <c r="EB86" s="48">
        <v>321.89</v>
      </c>
      <c r="EC86" s="48">
        <v>216</v>
      </c>
      <c r="ED86" s="48">
        <v>641.23</v>
      </c>
      <c r="EE86" s="48">
        <v>175.47</v>
      </c>
      <c r="EF86" s="48">
        <v>1663.16</v>
      </c>
      <c r="EG86" s="48">
        <v>1077.28</v>
      </c>
      <c r="EH86" s="48">
        <v>845.91</v>
      </c>
      <c r="EI86" s="48">
        <v>1156.49</v>
      </c>
      <c r="EJ86" s="48">
        <v>1915.34</v>
      </c>
      <c r="EK86" s="48">
        <v>1646.67</v>
      </c>
      <c r="EL86" s="48">
        <v>539.41999999999996</v>
      </c>
      <c r="EM86" s="48">
        <v>362.62</v>
      </c>
      <c r="EN86" s="48">
        <v>543.95000000000005</v>
      </c>
      <c r="EO86" s="48">
        <v>437.27</v>
      </c>
      <c r="EP86" s="48">
        <v>1165.5899999999999</v>
      </c>
      <c r="EQ86" s="48">
        <v>2390</v>
      </c>
      <c r="ER86" s="48">
        <v>1197.22</v>
      </c>
      <c r="ES86" s="48">
        <v>326.14</v>
      </c>
      <c r="ET86" s="48">
        <v>787.82</v>
      </c>
      <c r="EU86" s="48">
        <v>1704.58</v>
      </c>
      <c r="EV86" s="48">
        <v>382.29</v>
      </c>
      <c r="EW86" s="48">
        <v>1065.3499999999999</v>
      </c>
      <c r="EX86" s="48">
        <v>2377.17</v>
      </c>
      <c r="EY86" s="48">
        <v>1599.43</v>
      </c>
      <c r="EZ86" s="48">
        <v>1746.2</v>
      </c>
      <c r="FA86" s="48">
        <v>1014.95</v>
      </c>
      <c r="FB86" s="48">
        <v>1778.4</v>
      </c>
      <c r="FC86" s="48">
        <v>965.98</v>
      </c>
      <c r="FD86" s="48">
        <v>1021.11</v>
      </c>
      <c r="FE86" s="48">
        <v>1598.53</v>
      </c>
      <c r="FF86" s="48">
        <v>606.21</v>
      </c>
      <c r="FG86" s="48">
        <v>180.95</v>
      </c>
      <c r="FH86" s="48">
        <v>941.25</v>
      </c>
      <c r="FI86" s="48">
        <v>2318.69</v>
      </c>
      <c r="FJ86" s="48">
        <v>957.3</v>
      </c>
      <c r="FK86" s="48">
        <v>339.1</v>
      </c>
      <c r="FL86" s="48">
        <v>975.37</v>
      </c>
      <c r="FM86" s="48">
        <v>2311.67</v>
      </c>
      <c r="FN86" s="48">
        <v>1954.41</v>
      </c>
      <c r="FO86" s="48">
        <v>3393</v>
      </c>
      <c r="FP86" s="48">
        <v>2862.6</v>
      </c>
      <c r="FQ86" s="48">
        <v>1800.23</v>
      </c>
      <c r="FR86" s="48">
        <v>1612.26</v>
      </c>
      <c r="FS86" s="48">
        <v>2900.96</v>
      </c>
      <c r="FT86" s="48">
        <v>2515.29</v>
      </c>
      <c r="FU86" s="48">
        <v>2567.2800000000002</v>
      </c>
      <c r="FV86" s="48">
        <v>1615.55</v>
      </c>
      <c r="FW86" s="48">
        <v>2634.31</v>
      </c>
      <c r="FX86" s="48">
        <v>2506.67</v>
      </c>
      <c r="FY86" s="48">
        <v>1182.55</v>
      </c>
      <c r="FZ86" s="48">
        <v>5108.01</v>
      </c>
      <c r="GA86" s="48">
        <v>1313.14</v>
      </c>
      <c r="GB86" s="48">
        <v>2437.35</v>
      </c>
      <c r="GC86" s="48">
        <v>2282.9</v>
      </c>
      <c r="GD86" s="48">
        <v>482.5</v>
      </c>
      <c r="GE86" s="48">
        <v>1925.8</v>
      </c>
      <c r="GF86" s="48">
        <v>1418.6</v>
      </c>
      <c r="GG86" s="48">
        <v>2045.3</v>
      </c>
      <c r="GH86" s="48">
        <v>752.65</v>
      </c>
      <c r="GI86" s="48">
        <v>741.76</v>
      </c>
      <c r="GJ86" s="48">
        <v>357.4</v>
      </c>
      <c r="GK86" s="48">
        <v>683.56</v>
      </c>
      <c r="GL86" s="48">
        <v>1097.92</v>
      </c>
      <c r="GM86" s="48">
        <v>572.07000000000005</v>
      </c>
      <c r="GN86" s="48">
        <v>753.84</v>
      </c>
      <c r="GO86" s="48">
        <v>324.08999999999997</v>
      </c>
      <c r="GP86" s="48">
        <v>837.09</v>
      </c>
      <c r="GQ86" s="48">
        <v>5972.89</v>
      </c>
      <c r="GR86" s="48">
        <v>1229.04</v>
      </c>
      <c r="GS86" s="48">
        <v>1344.1</v>
      </c>
      <c r="GT86" s="48">
        <v>1076.08</v>
      </c>
      <c r="GU86" s="48">
        <v>1751.95</v>
      </c>
      <c r="GV86" s="48">
        <v>698.27</v>
      </c>
      <c r="GW86" s="48">
        <v>3011.68</v>
      </c>
      <c r="GX86" s="48">
        <v>3195.99</v>
      </c>
      <c r="GY86" s="48">
        <v>3117.25</v>
      </c>
      <c r="GZ86" s="48">
        <v>2406.6</v>
      </c>
      <c r="HA86" s="48">
        <v>877.3</v>
      </c>
      <c r="HB86" s="48">
        <v>4272.6000000000004</v>
      </c>
      <c r="HC86" s="48">
        <v>5023.75</v>
      </c>
      <c r="HD86" s="48">
        <v>4749.3999999999996</v>
      </c>
      <c r="HE86" s="48">
        <v>4295.01</v>
      </c>
      <c r="HF86" s="48">
        <v>2609.75</v>
      </c>
      <c r="HG86" s="48">
        <v>2806.59</v>
      </c>
      <c r="HH86" s="48">
        <v>4248.26</v>
      </c>
      <c r="HI86" s="48">
        <v>3102.87</v>
      </c>
      <c r="HJ86" s="48">
        <v>2955.35</v>
      </c>
      <c r="HK86" s="48">
        <v>4561.2700000000004</v>
      </c>
      <c r="HL86" s="48">
        <v>1601.73</v>
      </c>
      <c r="HM86" s="48">
        <v>1699.73</v>
      </c>
      <c r="HN86" s="48">
        <v>2541.0300000000002</v>
      </c>
      <c r="HO86" s="48">
        <v>2382.2399999999998</v>
      </c>
      <c r="HP86" s="48">
        <v>2496.17</v>
      </c>
      <c r="HQ86" s="48">
        <v>1068</v>
      </c>
      <c r="HR86" s="48">
        <v>2789</v>
      </c>
      <c r="HS86" s="48">
        <v>318.58</v>
      </c>
      <c r="HT86" s="48">
        <v>1805.18</v>
      </c>
      <c r="HU86" s="48">
        <v>3809</v>
      </c>
      <c r="HV86" s="48">
        <v>1978.98</v>
      </c>
      <c r="HW86" s="48">
        <v>586.11</v>
      </c>
      <c r="HX86" s="48">
        <v>206.15</v>
      </c>
      <c r="HY86" s="48">
        <v>606.4</v>
      </c>
      <c r="HZ86" s="48">
        <v>2712.78</v>
      </c>
      <c r="IA86" s="48">
        <v>4534.8899999999994</v>
      </c>
      <c r="IB86" s="48">
        <v>2894.27</v>
      </c>
      <c r="IC86" s="48">
        <v>2261.91</v>
      </c>
      <c r="ID86" s="48">
        <v>2548.63</v>
      </c>
      <c r="IE86" s="48">
        <v>818.64800000000002</v>
      </c>
      <c r="IF86" s="48">
        <v>1021.75</v>
      </c>
      <c r="IG86" s="48">
        <v>1484.097</v>
      </c>
      <c r="IH86" s="48">
        <v>4876.68</v>
      </c>
      <c r="II86" s="48">
        <v>3603.45</v>
      </c>
      <c r="IJ86" s="48">
        <v>4589.3100000000004</v>
      </c>
      <c r="IK86" s="47">
        <v>3962.62</v>
      </c>
      <c r="IL86" s="47">
        <v>4727.8500000000004</v>
      </c>
      <c r="IM86" s="47">
        <v>1637.06</v>
      </c>
      <c r="IN86" s="47">
        <v>1636.53</v>
      </c>
      <c r="IO86" s="47">
        <v>543.29499999999996</v>
      </c>
      <c r="IP86" s="47">
        <v>1328.019</v>
      </c>
      <c r="IQ86" s="47">
        <v>1122.095</v>
      </c>
      <c r="IR86" s="47">
        <v>1123.33</v>
      </c>
      <c r="IS86" s="49">
        <v>419.92099999999999</v>
      </c>
      <c r="IT86" s="49">
        <v>1114.6400000000001</v>
      </c>
      <c r="IU86" s="49">
        <v>8230.3799999999992</v>
      </c>
      <c r="IV86" s="49">
        <v>1973.08</v>
      </c>
      <c r="IW86" s="49">
        <v>4196.78</v>
      </c>
      <c r="IX86" s="49">
        <v>2239.1999999999998</v>
      </c>
      <c r="IY86" s="49">
        <v>4632.5</v>
      </c>
      <c r="IZ86" s="49">
        <v>2386.21</v>
      </c>
      <c r="JA86" s="49">
        <v>2242.5100000000002</v>
      </c>
      <c r="JB86" s="49">
        <v>2393.58</v>
      </c>
      <c r="JC86" s="49">
        <v>1961.58</v>
      </c>
      <c r="JD86" s="49">
        <v>790.5</v>
      </c>
      <c r="JE86" s="49">
        <v>711.6</v>
      </c>
      <c r="JF86" s="49">
        <v>4271.01</v>
      </c>
      <c r="JG86" s="49">
        <v>4369.74</v>
      </c>
      <c r="JH86" s="49">
        <v>1285.9100000000001</v>
      </c>
      <c r="JI86" s="49">
        <v>854.67</v>
      </c>
      <c r="JJ86" s="49">
        <v>1772.91</v>
      </c>
      <c r="JK86" s="49">
        <v>7785.42</v>
      </c>
      <c r="JL86" s="49">
        <v>4176.1000000000004</v>
      </c>
      <c r="JM86" s="49">
        <v>2582.8200000000002</v>
      </c>
      <c r="JN86" s="49">
        <v>1288.45</v>
      </c>
      <c r="JO86" s="49">
        <v>4078.76</v>
      </c>
      <c r="JP86" s="49">
        <v>1420.06</v>
      </c>
      <c r="JQ86" s="49">
        <v>1306.3499999999999</v>
      </c>
      <c r="JR86" s="49">
        <v>4358.24</v>
      </c>
      <c r="JS86" s="49">
        <v>6546.0550000000003</v>
      </c>
      <c r="JT86" s="49">
        <v>5463.7560000000003</v>
      </c>
      <c r="JU86" s="49">
        <v>4828.6899999999996</v>
      </c>
      <c r="JV86" s="49">
        <v>2578.86</v>
      </c>
      <c r="JW86" s="49">
        <v>2880.7429999999999</v>
      </c>
      <c r="JX86" s="49">
        <v>2814.1790000000001</v>
      </c>
      <c r="JY86" s="49">
        <v>2741.317</v>
      </c>
      <c r="JZ86" s="49">
        <v>1494.944</v>
      </c>
      <c r="KA86" s="49">
        <v>15196.714</v>
      </c>
      <c r="KB86" s="49">
        <v>8979.5049999999992</v>
      </c>
      <c r="KC86" s="49">
        <v>10481.947999999999</v>
      </c>
      <c r="KD86" s="49">
        <v>28668.145</v>
      </c>
      <c r="KE86" s="49">
        <v>11983.498000000001</v>
      </c>
      <c r="KF86" s="49">
        <v>21803.190000000002</v>
      </c>
      <c r="KG86" s="49">
        <v>11671.66</v>
      </c>
      <c r="KH86" s="49">
        <v>11481.154999999999</v>
      </c>
      <c r="KI86" s="49">
        <v>14879.125</v>
      </c>
      <c r="KJ86" s="49">
        <v>12020.695</v>
      </c>
      <c r="KK86" s="49">
        <v>6051.14</v>
      </c>
      <c r="KL86" s="49">
        <v>16424.239000000001</v>
      </c>
      <c r="KM86" s="49">
        <v>5269.7190000000001</v>
      </c>
      <c r="KN86" s="49">
        <v>5670.0519999999997</v>
      </c>
      <c r="KO86" s="49">
        <v>6839.25</v>
      </c>
      <c r="KP86" s="49">
        <v>20831.355</v>
      </c>
      <c r="KQ86" s="49">
        <v>7975.6239999999998</v>
      </c>
      <c r="KR86" s="49">
        <v>7072.6819999999998</v>
      </c>
      <c r="KS86" s="49">
        <v>6077.8530000000001</v>
      </c>
      <c r="KT86" s="49">
        <v>10741.393</v>
      </c>
      <c r="KU86" s="49">
        <v>12695.355</v>
      </c>
      <c r="KV86" s="49">
        <v>8328.1190000000006</v>
      </c>
      <c r="KW86" s="49">
        <v>2597.7130000000002</v>
      </c>
      <c r="KX86" s="49">
        <v>4412.2920000000004</v>
      </c>
      <c r="KY86" s="49">
        <v>3131.18</v>
      </c>
      <c r="KZ86" s="49">
        <v>1789.867</v>
      </c>
      <c r="LA86" s="49">
        <v>57584.016000000003</v>
      </c>
      <c r="LB86" s="49">
        <v>35994.008000000002</v>
      </c>
      <c r="LC86" s="49">
        <v>31517.387999999999</v>
      </c>
      <c r="LD86" s="49">
        <v>25813.685000000001</v>
      </c>
      <c r="LE86" s="49">
        <v>23172.647000000001</v>
      </c>
      <c r="LF86" s="49">
        <v>10994.326999999999</v>
      </c>
      <c r="LG86" s="49">
        <v>40629.527000000002</v>
      </c>
      <c r="LH86" s="49">
        <v>43046.74</v>
      </c>
      <c r="LI86" s="49">
        <v>49231.754999999997</v>
      </c>
      <c r="LJ86" s="49">
        <v>11587.01</v>
      </c>
      <c r="LK86" s="49">
        <v>19806.237000000001</v>
      </c>
      <c r="LL86" s="49">
        <v>1038.9449999999999</v>
      </c>
      <c r="LM86" s="49">
        <v>47002.01</v>
      </c>
      <c r="LN86" s="49">
        <v>35553.881000000001</v>
      </c>
      <c r="LO86" s="49">
        <v>25878.884999999998</v>
      </c>
      <c r="LP86" s="49">
        <v>9964.5859999999993</v>
      </c>
      <c r="LQ86" s="49">
        <v>2512.9450000000002</v>
      </c>
      <c r="LR86" s="49">
        <v>4257.0140000000001</v>
      </c>
      <c r="LS86" s="49">
        <v>4276.3500000000004</v>
      </c>
      <c r="LT86" s="49">
        <v>7707.4</v>
      </c>
      <c r="LU86" s="49">
        <v>5279.8450000000003</v>
      </c>
      <c r="LV86" s="49">
        <v>5331.3069999999998</v>
      </c>
      <c r="LW86" s="49">
        <v>7150.0550000000003</v>
      </c>
      <c r="LX86" s="49">
        <v>4276.5600000000004</v>
      </c>
      <c r="LY86" s="49">
        <v>1254.6645000000001</v>
      </c>
      <c r="LZ86" s="49">
        <v>7307.64</v>
      </c>
      <c r="MA86" s="49">
        <v>49231.754999999997</v>
      </c>
      <c r="MB86" s="49">
        <v>4869.2740000000003</v>
      </c>
      <c r="MC86" s="49">
        <v>4679.38</v>
      </c>
      <c r="MD86" s="49">
        <v>1929.5930000000001</v>
      </c>
      <c r="ME86" s="49">
        <v>7627.3485000000001</v>
      </c>
      <c r="MF86" s="49">
        <v>8740.5040000000008</v>
      </c>
      <c r="MG86" s="49">
        <v>7213.0460000000003</v>
      </c>
      <c r="MH86" s="49">
        <v>4044.53</v>
      </c>
      <c r="MI86" s="49">
        <v>2451.355</v>
      </c>
      <c r="MJ86" s="49">
        <v>1322.0129999999999</v>
      </c>
      <c r="MK86" s="49">
        <v>2168.6979999999999</v>
      </c>
      <c r="ML86" s="49">
        <v>8013.6450999999997</v>
      </c>
      <c r="MM86" s="49">
        <v>7156.4960999999994</v>
      </c>
      <c r="MN86" s="49">
        <v>5014.3469999999998</v>
      </c>
      <c r="MO86" s="49">
        <v>3068.9144999999999</v>
      </c>
      <c r="MP86" s="49">
        <v>9076.4500000000007</v>
      </c>
      <c r="MQ86" s="49">
        <v>22363.062000000002</v>
      </c>
      <c r="MR86" s="49">
        <v>23154.244999999999</v>
      </c>
      <c r="MS86" s="49">
        <v>11084.6366</v>
      </c>
      <c r="MT86" s="49">
        <v>9707.7129999999997</v>
      </c>
      <c r="MU86" s="49">
        <v>9881.7530000000006</v>
      </c>
      <c r="MV86" s="49">
        <v>6580.6949999999997</v>
      </c>
      <c r="MW86" s="49">
        <v>9959.9279999999999</v>
      </c>
      <c r="MX86" s="49">
        <v>27135.594000000001</v>
      </c>
      <c r="MY86" s="49">
        <v>18842.091499999999</v>
      </c>
      <c r="MZ86" s="49">
        <v>15058.083000000001</v>
      </c>
      <c r="NA86" s="49">
        <v>14249.59</v>
      </c>
      <c r="NB86" s="49">
        <v>14409.31</v>
      </c>
      <c r="NC86" s="49">
        <v>29496.538</v>
      </c>
      <c r="ND86" s="49">
        <v>28212.579000000002</v>
      </c>
      <c r="NE86" s="49">
        <v>28369.297999999999</v>
      </c>
      <c r="NF86" s="49">
        <v>21119.882000000001</v>
      </c>
      <c r="NG86" s="49">
        <v>11170.570300000001</v>
      </c>
      <c r="NH86" s="49">
        <v>6449.25</v>
      </c>
      <c r="NI86" s="49">
        <v>4703.1899999999996</v>
      </c>
      <c r="NJ86" s="49">
        <v>16409.491999999998</v>
      </c>
      <c r="NK86" s="49">
        <v>10678.228999999999</v>
      </c>
      <c r="NL86" s="49">
        <v>6679.1305000000002</v>
      </c>
      <c r="NM86" s="49">
        <v>6088.2190000000001</v>
      </c>
      <c r="NN86" s="49">
        <v>14753.661</v>
      </c>
      <c r="NO86" s="49">
        <v>26385.920999999998</v>
      </c>
      <c r="NP86" s="49">
        <v>19204.75</v>
      </c>
      <c r="NQ86" s="49">
        <v>11442.455</v>
      </c>
      <c r="NR86" s="49">
        <v>7591.7259999999997</v>
      </c>
      <c r="NS86" s="49">
        <v>4780</v>
      </c>
      <c r="NT86" s="49">
        <v>2258.0450000000001</v>
      </c>
      <c r="NU86" s="49">
        <v>4361.05</v>
      </c>
      <c r="NV86" s="49">
        <v>6257.0940000000001</v>
      </c>
      <c r="NW86" s="49">
        <v>4732.9979999999996</v>
      </c>
      <c r="NX86" s="49">
        <v>5102.3272999999999</v>
      </c>
      <c r="NY86" s="49">
        <v>4151.6334999999999</v>
      </c>
      <c r="NZ86" s="49">
        <v>5224.1149999999998</v>
      </c>
      <c r="OA86" s="49">
        <v>17575.093000000001</v>
      </c>
      <c r="OB86" s="49">
        <v>18711.644</v>
      </c>
      <c r="OC86" s="49">
        <v>13225.365</v>
      </c>
      <c r="OD86" s="49">
        <v>10623.658000000001</v>
      </c>
      <c r="OE86" s="49">
        <v>6876.3244999999997</v>
      </c>
      <c r="OF86" s="49">
        <v>6704.2307000000001</v>
      </c>
      <c r="OG86" s="49">
        <v>7159.5379999999996</v>
      </c>
      <c r="OH86" s="49">
        <v>7980.1750000000002</v>
      </c>
      <c r="OI86" s="49">
        <v>3111.2750000000001</v>
      </c>
      <c r="OJ86" s="49">
        <v>5020.7402999999995</v>
      </c>
      <c r="OK86" s="49">
        <v>3866.4262000000003</v>
      </c>
      <c r="OL86" s="49">
        <v>9853.3849000000009</v>
      </c>
      <c r="OM86" s="49">
        <v>14608.2166</v>
      </c>
      <c r="ON86" s="49">
        <v>12404.3678</v>
      </c>
      <c r="OO86" s="49">
        <v>11548.933000000001</v>
      </c>
      <c r="OP86" s="49">
        <v>6583.9425700000002</v>
      </c>
      <c r="OQ86" s="49">
        <v>3917.047</v>
      </c>
      <c r="OR86" s="49">
        <v>2026.0519999999999</v>
      </c>
      <c r="OS86" s="49">
        <v>2812.9839999999999</v>
      </c>
      <c r="OT86" s="49">
        <v>7136.2338000000009</v>
      </c>
      <c r="OU86" s="49">
        <v>8181.3159999999998</v>
      </c>
      <c r="OV86" s="49">
        <v>8668.0279900000005</v>
      </c>
      <c r="OW86" s="49">
        <v>6764.0828000000001</v>
      </c>
      <c r="OX86" s="49">
        <v>7274.5733</v>
      </c>
      <c r="OY86" s="49">
        <v>14005.361999999999</v>
      </c>
      <c r="OZ86" s="49">
        <v>15946.007</v>
      </c>
      <c r="PA86" s="49">
        <v>11925.145</v>
      </c>
      <c r="PB86" s="49">
        <v>7272</v>
      </c>
      <c r="PC86" s="49">
        <v>6480</v>
      </c>
      <c r="PD86" s="49">
        <v>4437.6750000000002</v>
      </c>
      <c r="PE86" s="49">
        <v>8005.7370000000001</v>
      </c>
      <c r="PF86" s="49">
        <v>10306.535</v>
      </c>
      <c r="PG86" s="49">
        <v>6141.04</v>
      </c>
      <c r="PH86" s="49">
        <v>4386.2309999999998</v>
      </c>
    </row>
    <row r="87" spans="1:424" s="35" customFormat="1" x14ac:dyDescent="0.3">
      <c r="A87" s="35" t="s">
        <v>11</v>
      </c>
      <c r="B87" s="46" t="s">
        <v>61</v>
      </c>
      <c r="C87" s="47">
        <v>592</v>
      </c>
      <c r="D87" s="48">
        <v>423.6</v>
      </c>
      <c r="E87" s="48">
        <v>911.39</v>
      </c>
      <c r="F87" s="48">
        <v>575.4</v>
      </c>
      <c r="G87" s="48">
        <v>365.9</v>
      </c>
      <c r="H87" s="48">
        <v>673.5</v>
      </c>
      <c r="I87" s="48">
        <v>1344.13</v>
      </c>
      <c r="J87" s="48">
        <v>1731.1</v>
      </c>
      <c r="K87" s="48">
        <v>2296.1999999999998</v>
      </c>
      <c r="L87" s="48">
        <v>3438.1</v>
      </c>
      <c r="M87" s="48">
        <v>1696.8</v>
      </c>
      <c r="N87" s="48">
        <v>1212.5999999999999</v>
      </c>
      <c r="O87" s="48">
        <v>310.10000000000002</v>
      </c>
      <c r="P87" s="48">
        <v>277.5</v>
      </c>
      <c r="Q87" s="48">
        <v>984.2</v>
      </c>
      <c r="R87" s="48">
        <v>762.53</v>
      </c>
      <c r="S87" s="48">
        <v>88.68</v>
      </c>
      <c r="T87" s="48">
        <v>90.91</v>
      </c>
      <c r="U87" s="48">
        <v>507.7</v>
      </c>
      <c r="V87" s="48">
        <v>1334.1</v>
      </c>
      <c r="W87" s="48">
        <v>2439.4</v>
      </c>
      <c r="X87" s="48">
        <v>1544</v>
      </c>
      <c r="Y87" s="48">
        <v>1556.6</v>
      </c>
      <c r="Z87" s="48">
        <v>315</v>
      </c>
      <c r="AA87" s="48">
        <v>541.20000000000005</v>
      </c>
      <c r="AB87" s="48">
        <v>328.4</v>
      </c>
      <c r="AC87" s="48">
        <v>355</v>
      </c>
      <c r="AD87" s="48">
        <v>183.65</v>
      </c>
      <c r="AE87" s="48">
        <v>80</v>
      </c>
      <c r="AF87" s="48">
        <v>30</v>
      </c>
      <c r="AG87" s="48">
        <v>662.92</v>
      </c>
      <c r="AH87" s="48">
        <v>509.85</v>
      </c>
      <c r="AI87" s="48">
        <v>773.05</v>
      </c>
      <c r="AJ87" s="48">
        <v>712.03</v>
      </c>
      <c r="AK87" s="48">
        <v>217.38</v>
      </c>
      <c r="AL87" s="48">
        <v>245.36</v>
      </c>
      <c r="AM87" s="48" t="s">
        <v>58</v>
      </c>
      <c r="AN87" s="48" t="s">
        <v>58</v>
      </c>
      <c r="AO87" s="48" t="s">
        <v>58</v>
      </c>
      <c r="AP87" s="48">
        <v>130</v>
      </c>
      <c r="AQ87" s="48">
        <v>218.24</v>
      </c>
      <c r="AR87" s="48">
        <v>38</v>
      </c>
      <c r="AS87" s="48">
        <v>1482.62</v>
      </c>
      <c r="AT87" s="48">
        <v>2028.13</v>
      </c>
      <c r="AU87" s="48">
        <v>3198.12</v>
      </c>
      <c r="AV87" s="48">
        <v>1490.44</v>
      </c>
      <c r="AW87" s="48">
        <v>988.05</v>
      </c>
      <c r="AX87" s="48">
        <v>141.76</v>
      </c>
      <c r="AY87" s="48">
        <v>275</v>
      </c>
      <c r="AZ87" s="48">
        <v>171.3</v>
      </c>
      <c r="BA87" s="48">
        <v>471.48</v>
      </c>
      <c r="BB87" s="48">
        <v>45.6</v>
      </c>
      <c r="BC87" s="48">
        <v>102</v>
      </c>
      <c r="BD87" s="48">
        <v>157.63</v>
      </c>
      <c r="BE87" s="48">
        <v>1691.34</v>
      </c>
      <c r="BF87" s="48">
        <v>3361.75</v>
      </c>
      <c r="BG87" s="48">
        <v>3078.26</v>
      </c>
      <c r="BH87" s="48">
        <v>3087.29</v>
      </c>
      <c r="BI87" s="48">
        <v>636.24</v>
      </c>
      <c r="BJ87" s="48">
        <v>1740.58</v>
      </c>
      <c r="BK87" s="48">
        <v>103.52</v>
      </c>
      <c r="BL87" s="48">
        <v>136.22</v>
      </c>
      <c r="BM87" s="48">
        <v>314.33999999999997</v>
      </c>
      <c r="BN87" s="48">
        <v>90.91</v>
      </c>
      <c r="BO87" s="48">
        <v>18.239999999999998</v>
      </c>
      <c r="BP87" s="48">
        <v>18.239999999999998</v>
      </c>
      <c r="BQ87" s="48" t="s">
        <v>58</v>
      </c>
      <c r="BR87" s="48">
        <v>34.08</v>
      </c>
      <c r="BS87" s="48">
        <v>267.93</v>
      </c>
      <c r="BT87" s="48">
        <v>336.38</v>
      </c>
      <c r="BU87" s="48">
        <v>270.01</v>
      </c>
      <c r="BV87" s="48">
        <v>71.5</v>
      </c>
      <c r="BW87" s="48">
        <v>50.39</v>
      </c>
      <c r="BX87" s="48" t="s">
        <v>58</v>
      </c>
      <c r="BY87" s="48" t="s">
        <v>58</v>
      </c>
      <c r="BZ87" s="48" t="s">
        <v>58</v>
      </c>
      <c r="CA87" s="48" t="s">
        <v>58</v>
      </c>
      <c r="CB87" s="48" t="s">
        <v>58</v>
      </c>
      <c r="CC87" s="48" t="s">
        <v>58</v>
      </c>
      <c r="CD87" s="48" t="s">
        <v>58</v>
      </c>
      <c r="CE87" s="48" t="s">
        <v>58</v>
      </c>
      <c r="CF87" s="48">
        <v>6.5</v>
      </c>
      <c r="CG87" s="48" t="s">
        <v>58</v>
      </c>
      <c r="CH87" s="48">
        <v>5.9</v>
      </c>
      <c r="CI87" s="48" t="s">
        <v>58</v>
      </c>
      <c r="CJ87" s="48" t="s">
        <v>58</v>
      </c>
      <c r="CK87" s="48" t="s">
        <v>58</v>
      </c>
      <c r="CL87" s="48" t="s">
        <v>58</v>
      </c>
      <c r="CM87" s="48" t="s">
        <v>58</v>
      </c>
      <c r="CN87" s="48" t="s">
        <v>58</v>
      </c>
      <c r="CO87" s="48" t="s">
        <v>58</v>
      </c>
      <c r="CP87" s="48">
        <v>178.75</v>
      </c>
      <c r="CQ87" s="48">
        <v>1143</v>
      </c>
      <c r="CR87" s="48">
        <v>532.14</v>
      </c>
      <c r="CS87" s="48">
        <v>124</v>
      </c>
      <c r="CT87" s="48">
        <v>304.8</v>
      </c>
      <c r="CU87" s="48">
        <v>140.30000000000001</v>
      </c>
      <c r="CV87" s="48" t="s">
        <v>58</v>
      </c>
      <c r="CW87" s="48" t="s">
        <v>58</v>
      </c>
      <c r="CX87" s="48" t="s">
        <v>58</v>
      </c>
      <c r="CY87" s="48" t="s">
        <v>58</v>
      </c>
      <c r="CZ87" s="48" t="s">
        <v>58</v>
      </c>
      <c r="DA87" s="48">
        <v>95.7</v>
      </c>
      <c r="DB87" s="48">
        <v>163.12</v>
      </c>
      <c r="DC87" s="48">
        <v>333.84</v>
      </c>
      <c r="DD87" s="48">
        <v>68.25</v>
      </c>
      <c r="DE87" s="48">
        <v>177.04</v>
      </c>
      <c r="DF87" s="48">
        <v>71.61</v>
      </c>
      <c r="DG87" s="48" t="s">
        <v>58</v>
      </c>
      <c r="DH87" s="48">
        <v>15.39</v>
      </c>
      <c r="DI87" s="48">
        <v>17.86</v>
      </c>
      <c r="DJ87" s="48">
        <v>36.1</v>
      </c>
      <c r="DK87" s="48" t="s">
        <v>59</v>
      </c>
      <c r="DL87" s="48" t="s">
        <v>59</v>
      </c>
      <c r="DM87" s="48">
        <v>54.14</v>
      </c>
      <c r="DN87" s="48" t="s">
        <v>59</v>
      </c>
      <c r="DO87" s="48">
        <v>342</v>
      </c>
      <c r="DP87" s="48">
        <v>489.83</v>
      </c>
      <c r="DQ87" s="48">
        <v>237</v>
      </c>
      <c r="DR87" s="48">
        <v>297.97000000000003</v>
      </c>
      <c r="DS87" s="48">
        <v>81.14</v>
      </c>
      <c r="DT87" s="48">
        <v>36</v>
      </c>
      <c r="DU87" s="48" t="s">
        <v>58</v>
      </c>
      <c r="DV87" s="48">
        <v>18</v>
      </c>
      <c r="DW87" s="48">
        <v>36</v>
      </c>
      <c r="DX87" s="48" t="s">
        <v>59</v>
      </c>
      <c r="DY87" s="48">
        <v>54.14</v>
      </c>
      <c r="DZ87" s="48" t="s">
        <v>59</v>
      </c>
      <c r="EA87" s="48" t="s">
        <v>59</v>
      </c>
      <c r="EB87" s="48">
        <v>66.2</v>
      </c>
      <c r="EC87" s="48">
        <v>285.85000000000002</v>
      </c>
      <c r="ED87" s="48">
        <v>459.49</v>
      </c>
      <c r="EE87" s="48">
        <v>177.43</v>
      </c>
      <c r="EF87" s="48">
        <v>18</v>
      </c>
      <c r="EG87" s="48">
        <v>235.62</v>
      </c>
      <c r="EH87" s="48">
        <v>18.07</v>
      </c>
      <c r="EI87" s="48">
        <v>36.14</v>
      </c>
      <c r="EJ87" s="48">
        <v>36.14</v>
      </c>
      <c r="EK87" s="48">
        <v>54.21</v>
      </c>
      <c r="EL87" s="48">
        <v>286.89</v>
      </c>
      <c r="EM87" s="48">
        <v>2195.59</v>
      </c>
      <c r="EN87" s="48">
        <v>600.49</v>
      </c>
      <c r="EO87" s="48">
        <v>1046.08</v>
      </c>
      <c r="EP87" s="48">
        <v>221.94</v>
      </c>
      <c r="EQ87" s="48">
        <v>854.91</v>
      </c>
      <c r="ER87" s="48">
        <v>329.06</v>
      </c>
      <c r="ES87" s="48">
        <v>36.869999999999997</v>
      </c>
      <c r="ET87" s="48"/>
      <c r="EU87" s="48">
        <v>271.52999999999997</v>
      </c>
      <c r="EV87" s="48">
        <v>18.05</v>
      </c>
      <c r="EW87" s="48">
        <v>373.25</v>
      </c>
      <c r="EX87" s="48">
        <v>536.73</v>
      </c>
      <c r="EY87" s="48">
        <v>1305.02</v>
      </c>
      <c r="EZ87" s="48">
        <v>836.32</v>
      </c>
      <c r="FA87" s="48"/>
      <c r="FB87" s="48">
        <v>237.39</v>
      </c>
      <c r="FC87" s="48">
        <v>31.5</v>
      </c>
      <c r="FD87" s="48">
        <v>365.15</v>
      </c>
      <c r="FE87" s="48" t="s">
        <v>59</v>
      </c>
      <c r="FF87" s="48" t="s">
        <v>59</v>
      </c>
      <c r="FG87" s="48">
        <v>18.07</v>
      </c>
      <c r="FH87" s="48">
        <v>260.24</v>
      </c>
      <c r="FI87" s="48">
        <v>260.24</v>
      </c>
      <c r="FJ87" s="48">
        <v>581.28</v>
      </c>
      <c r="FK87" s="48">
        <v>1305.78</v>
      </c>
      <c r="FL87" s="48">
        <v>1023.39</v>
      </c>
      <c r="FM87" s="48">
        <v>633.83000000000004</v>
      </c>
      <c r="FN87" s="48">
        <v>233.32</v>
      </c>
      <c r="FO87" s="48">
        <v>66</v>
      </c>
      <c r="FP87" s="48">
        <v>650.52</v>
      </c>
      <c r="FQ87" s="48">
        <v>686.29</v>
      </c>
      <c r="FR87" s="48">
        <v>748.29</v>
      </c>
      <c r="FS87" s="48" t="s">
        <v>59</v>
      </c>
      <c r="FT87" s="48" t="s">
        <v>59</v>
      </c>
      <c r="FU87" s="48">
        <v>1212.48</v>
      </c>
      <c r="FV87" s="48">
        <v>1820.29</v>
      </c>
      <c r="FW87" s="48">
        <v>1536.38</v>
      </c>
      <c r="FX87" s="48">
        <v>805.17</v>
      </c>
      <c r="FY87" s="48">
        <v>772</v>
      </c>
      <c r="FZ87" s="48">
        <v>108.4</v>
      </c>
      <c r="GA87" s="48">
        <v>180.47</v>
      </c>
      <c r="GB87" s="48">
        <v>659.13</v>
      </c>
      <c r="GC87" s="48">
        <v>369.94</v>
      </c>
      <c r="GD87" s="48">
        <v>36.090000000000003</v>
      </c>
      <c r="GE87" s="48">
        <v>18.04</v>
      </c>
      <c r="GF87" s="48">
        <v>72.2</v>
      </c>
      <c r="GG87" s="48">
        <v>222.23</v>
      </c>
      <c r="GH87" s="48">
        <v>716.73</v>
      </c>
      <c r="GI87" s="48">
        <v>1167.9000000000001</v>
      </c>
      <c r="GJ87" s="48">
        <v>603.57000000000005</v>
      </c>
      <c r="GK87" s="48">
        <v>249.88</v>
      </c>
      <c r="GL87" s="48">
        <v>727.87</v>
      </c>
      <c r="GM87" s="48">
        <v>352.81</v>
      </c>
      <c r="GN87" s="48">
        <v>141.37</v>
      </c>
      <c r="GO87" s="48">
        <v>779.06</v>
      </c>
      <c r="GP87" s="48">
        <v>786</v>
      </c>
      <c r="GQ87" s="48">
        <v>226.79</v>
      </c>
      <c r="GR87" s="48">
        <v>36</v>
      </c>
      <c r="GS87" s="48">
        <v>882</v>
      </c>
      <c r="GT87" s="48">
        <v>1789.6</v>
      </c>
      <c r="GU87" s="48">
        <v>2077</v>
      </c>
      <c r="GV87" s="48">
        <v>2022.85</v>
      </c>
      <c r="GW87" s="48">
        <v>1455.27</v>
      </c>
      <c r="GX87" s="48">
        <v>198</v>
      </c>
      <c r="GY87" s="48">
        <v>247.2</v>
      </c>
      <c r="GZ87" s="48">
        <v>54.13</v>
      </c>
      <c r="HA87" s="48">
        <v>317.41000000000003</v>
      </c>
      <c r="HB87" s="48">
        <v>394.28</v>
      </c>
      <c r="HC87" s="48">
        <v>222.11</v>
      </c>
      <c r="HD87" s="48">
        <v>532.47</v>
      </c>
      <c r="HE87" s="48">
        <v>797.44</v>
      </c>
      <c r="HF87" s="48">
        <v>2231.71</v>
      </c>
      <c r="HG87" s="48">
        <v>1905.94</v>
      </c>
      <c r="HH87" s="48">
        <v>2861.61</v>
      </c>
      <c r="HI87" s="48">
        <v>1107.07</v>
      </c>
      <c r="HJ87" s="48">
        <v>1487.6</v>
      </c>
      <c r="HK87" s="48">
        <v>224.37</v>
      </c>
      <c r="HL87" s="48">
        <v>89.99</v>
      </c>
      <c r="HM87" s="48">
        <v>369.96</v>
      </c>
      <c r="HN87" s="48">
        <v>0</v>
      </c>
      <c r="HO87" s="48">
        <v>159.65</v>
      </c>
      <c r="HP87" s="48">
        <v>72.043000000000006</v>
      </c>
      <c r="HQ87" s="48">
        <v>131</v>
      </c>
      <c r="HR87" s="48">
        <v>153</v>
      </c>
      <c r="HS87" s="48">
        <v>2714.94</v>
      </c>
      <c r="HT87" s="48">
        <v>2107.1</v>
      </c>
      <c r="HU87" s="48">
        <v>1138.9050845387201</v>
      </c>
      <c r="HV87" s="48">
        <v>414.2</v>
      </c>
      <c r="HW87" s="48">
        <v>727.38</v>
      </c>
      <c r="HX87" s="48">
        <v>1172.08</v>
      </c>
      <c r="HY87" s="48">
        <v>442.71</v>
      </c>
      <c r="HZ87" s="48">
        <v>298.33999999999997</v>
      </c>
      <c r="IA87" s="48">
        <v>359</v>
      </c>
      <c r="IB87" s="48">
        <v>578.9</v>
      </c>
      <c r="IC87" s="48">
        <v>2867.9199999999996</v>
      </c>
      <c r="ID87" s="48">
        <v>3339.14</v>
      </c>
      <c r="IE87" s="48">
        <v>2758.1000000000004</v>
      </c>
      <c r="IF87" s="48">
        <v>1273.3399999999999</v>
      </c>
      <c r="IG87" s="48">
        <v>1281.5</v>
      </c>
      <c r="IH87" s="48">
        <v>295.45</v>
      </c>
      <c r="II87" s="48">
        <v>75.94</v>
      </c>
      <c r="IJ87" s="48">
        <v>822</v>
      </c>
      <c r="IK87" s="47">
        <v>1030.6500000000001</v>
      </c>
      <c r="IL87" s="47">
        <v>699.05</v>
      </c>
      <c r="IM87" s="47">
        <v>162</v>
      </c>
      <c r="IN87" s="47">
        <v>272.5</v>
      </c>
      <c r="IO87" s="47">
        <v>1764.625</v>
      </c>
      <c r="IP87" s="47">
        <v>1125.681</v>
      </c>
      <c r="IQ87" s="47">
        <v>1879.5550000000001</v>
      </c>
      <c r="IR87" s="47">
        <v>2036</v>
      </c>
      <c r="IS87" s="49">
        <v>1140.5</v>
      </c>
      <c r="IT87" s="49">
        <v>503</v>
      </c>
      <c r="IU87" s="49">
        <v>203.2</v>
      </c>
      <c r="IV87" s="49">
        <v>18</v>
      </c>
      <c r="IW87" s="49">
        <v>186</v>
      </c>
      <c r="IX87" s="49">
        <v>321</v>
      </c>
      <c r="IY87" s="49">
        <v>80.875</v>
      </c>
      <c r="IZ87" s="49">
        <v>1035.5899999999999</v>
      </c>
      <c r="JA87" s="49">
        <v>3504.49</v>
      </c>
      <c r="JB87" s="49">
        <v>3355.31</v>
      </c>
      <c r="JC87" s="49">
        <v>2724.01</v>
      </c>
      <c r="JD87" s="49">
        <v>2365.5</v>
      </c>
      <c r="JE87" s="49">
        <v>3132.47</v>
      </c>
      <c r="JF87" s="49">
        <v>995.43</v>
      </c>
      <c r="JG87" s="49">
        <v>403</v>
      </c>
      <c r="JH87" s="49">
        <v>1432.94</v>
      </c>
      <c r="JI87" s="49">
        <v>841.5</v>
      </c>
      <c r="JJ87" s="49">
        <v>0</v>
      </c>
      <c r="JK87" s="49">
        <v>168</v>
      </c>
      <c r="JL87" s="49">
        <v>314.31</v>
      </c>
      <c r="JM87" s="49">
        <v>1024.0999999999999</v>
      </c>
      <c r="JN87" s="49">
        <v>767.66</v>
      </c>
      <c r="JO87" s="49">
        <v>510.05</v>
      </c>
      <c r="JP87" s="49">
        <v>2593.48</v>
      </c>
      <c r="JQ87" s="49">
        <v>783.03</v>
      </c>
      <c r="JR87" s="49">
        <v>189</v>
      </c>
      <c r="JS87" s="49">
        <v>453.53</v>
      </c>
      <c r="JT87" s="49">
        <v>3679.42</v>
      </c>
      <c r="JU87" s="49">
        <v>3785.172</v>
      </c>
      <c r="JV87" s="49">
        <v>976.75</v>
      </c>
      <c r="JW87" s="49">
        <v>734.05</v>
      </c>
      <c r="JX87" s="49">
        <v>3776.1959999999999</v>
      </c>
      <c r="JY87" s="49">
        <v>5669.9780000000001</v>
      </c>
      <c r="JZ87" s="49">
        <v>5924.5469999999996</v>
      </c>
      <c r="KA87" s="49">
        <v>6279.74</v>
      </c>
      <c r="KB87" s="49">
        <v>4581.1279999999997</v>
      </c>
      <c r="KC87" s="49">
        <v>1613.04</v>
      </c>
      <c r="KD87" s="49">
        <v>1493.8</v>
      </c>
      <c r="KE87" s="49">
        <v>2445.8000000000002</v>
      </c>
      <c r="KF87" s="49">
        <v>3420.5920000000001</v>
      </c>
      <c r="KG87" s="49">
        <v>5443.6629999999996</v>
      </c>
      <c r="KH87" s="49">
        <v>649.5</v>
      </c>
      <c r="KI87" s="49">
        <v>1773.05</v>
      </c>
      <c r="KJ87" s="49">
        <v>3086.5</v>
      </c>
      <c r="KK87" s="49">
        <v>3076.6469999999999</v>
      </c>
      <c r="KL87" s="49">
        <v>1534.05</v>
      </c>
      <c r="KM87" s="49">
        <v>4319.6000000000004</v>
      </c>
      <c r="KN87" s="49">
        <v>2524.674</v>
      </c>
      <c r="KO87" s="49">
        <v>636.89800000000002</v>
      </c>
      <c r="KP87" s="49">
        <v>168.626</v>
      </c>
      <c r="KQ87" s="49">
        <v>108</v>
      </c>
      <c r="KR87" s="49">
        <v>851.17499999999995</v>
      </c>
      <c r="KS87" s="49">
        <v>1416.472</v>
      </c>
      <c r="KT87" s="49">
        <v>295.79399999999998</v>
      </c>
      <c r="KU87" s="49">
        <v>201.75</v>
      </c>
      <c r="KV87" s="49">
        <v>943.15</v>
      </c>
      <c r="KW87" s="49">
        <v>2476.6999999999998</v>
      </c>
      <c r="KX87" s="49">
        <v>2941.5</v>
      </c>
      <c r="KY87" s="49">
        <v>852.5</v>
      </c>
      <c r="KZ87" s="49">
        <v>2122</v>
      </c>
      <c r="LA87" s="49">
        <v>3435.4</v>
      </c>
      <c r="LB87" s="49">
        <v>793.75</v>
      </c>
      <c r="LC87" s="49">
        <v>637.75</v>
      </c>
      <c r="LD87" s="49">
        <v>315</v>
      </c>
      <c r="LE87" s="49">
        <v>527</v>
      </c>
      <c r="LF87" s="49">
        <v>444.8</v>
      </c>
      <c r="LG87" s="49">
        <v>163.5</v>
      </c>
      <c r="LH87" s="49">
        <v>1443.5</v>
      </c>
      <c r="LI87" s="49">
        <v>4220.6499999999996</v>
      </c>
      <c r="LJ87" s="49">
        <v>5201.6400000000003</v>
      </c>
      <c r="LK87" s="49">
        <v>2454.6</v>
      </c>
      <c r="LL87" s="49">
        <v>1542.2560000000001</v>
      </c>
      <c r="LM87" s="49">
        <v>423</v>
      </c>
      <c r="LN87" s="49">
        <v>592.4</v>
      </c>
      <c r="LO87" s="49">
        <v>1690.6079999999999</v>
      </c>
      <c r="LP87" s="49">
        <v>1325.5</v>
      </c>
      <c r="LQ87" s="49">
        <v>1479.35</v>
      </c>
      <c r="LR87" s="49">
        <v>385.85199999999998</v>
      </c>
      <c r="LS87" s="49">
        <v>365.52499999999998</v>
      </c>
      <c r="LT87" s="49">
        <v>1511.29</v>
      </c>
      <c r="LU87" s="49">
        <v>4677.2139999999999</v>
      </c>
      <c r="LV87" s="49">
        <v>3636.6280000000002</v>
      </c>
      <c r="LW87" s="49">
        <v>3153.47</v>
      </c>
      <c r="LX87" s="49">
        <v>705.6</v>
      </c>
      <c r="LY87" s="49">
        <v>1060.6500000000001</v>
      </c>
      <c r="LZ87" s="49">
        <v>343.6</v>
      </c>
      <c r="MA87" s="49">
        <v>4220.6499999999996</v>
      </c>
      <c r="MB87" s="49">
        <v>2243.3049999999998</v>
      </c>
      <c r="MC87" s="49">
        <v>2060.1680000000001</v>
      </c>
      <c r="MD87" s="49">
        <v>424.4</v>
      </c>
      <c r="ME87" s="49">
        <v>1180.8</v>
      </c>
      <c r="MF87" s="49">
        <v>3057.2550000000001</v>
      </c>
      <c r="MG87" s="49">
        <v>3691.0059999999999</v>
      </c>
      <c r="MH87" s="49">
        <v>5036.0200000000004</v>
      </c>
      <c r="MI87" s="49">
        <v>4352.9319999999998</v>
      </c>
      <c r="MJ87" s="49">
        <v>1918.9480000000001</v>
      </c>
      <c r="MK87" s="49">
        <v>578.4</v>
      </c>
      <c r="ML87" s="49">
        <v>548.48299999999995</v>
      </c>
      <c r="MM87" s="49">
        <v>519.82000000000005</v>
      </c>
      <c r="MN87" s="49">
        <v>1448.3979999999999</v>
      </c>
      <c r="MO87" s="49">
        <v>2974.3510000000001</v>
      </c>
      <c r="MP87" s="49">
        <v>1488.26</v>
      </c>
      <c r="MQ87" s="49">
        <v>1854.25</v>
      </c>
      <c r="MR87" s="49">
        <v>4459.7394999999997</v>
      </c>
      <c r="MS87" s="49">
        <v>3401.4185000000002</v>
      </c>
      <c r="MT87" s="49">
        <v>3789.2089000000001</v>
      </c>
      <c r="MU87" s="49">
        <v>3535.962</v>
      </c>
      <c r="MV87" s="49">
        <v>3498.03</v>
      </c>
      <c r="MW87" s="49">
        <v>737.25</v>
      </c>
      <c r="MX87" s="49">
        <v>731.46100000000001</v>
      </c>
      <c r="MY87" s="49">
        <v>590.32000000000005</v>
      </c>
      <c r="MZ87" s="49">
        <v>1046.0999999999999</v>
      </c>
      <c r="NA87" s="49">
        <v>877.71</v>
      </c>
      <c r="NB87" s="49">
        <v>274.887</v>
      </c>
      <c r="NC87" s="49">
        <v>1015.15</v>
      </c>
      <c r="ND87" s="49">
        <v>3471.0010000000002</v>
      </c>
      <c r="NE87" s="49">
        <v>2254.25</v>
      </c>
      <c r="NF87" s="49">
        <v>3347.895</v>
      </c>
      <c r="NG87" s="49">
        <v>3157.47</v>
      </c>
      <c r="NH87" s="49">
        <v>1442.171</v>
      </c>
      <c r="NI87" s="49">
        <v>1824.5</v>
      </c>
      <c r="NJ87" s="49">
        <v>618.79999999999995</v>
      </c>
      <c r="NK87" s="49">
        <v>808.61500000000001</v>
      </c>
      <c r="NL87" s="49">
        <v>800.7</v>
      </c>
      <c r="NM87" s="49">
        <v>1278.915</v>
      </c>
      <c r="NN87" s="49">
        <v>1181.8219999999999</v>
      </c>
      <c r="NO87" s="49">
        <v>584.91435999999999</v>
      </c>
      <c r="NP87" s="49">
        <v>1917.6</v>
      </c>
      <c r="NQ87" s="49">
        <v>3350.748</v>
      </c>
      <c r="NR87" s="49">
        <v>1851.6</v>
      </c>
      <c r="NS87" s="49">
        <v>1949</v>
      </c>
      <c r="NT87" s="49">
        <v>1007</v>
      </c>
      <c r="NU87" s="49">
        <v>660.32</v>
      </c>
      <c r="NV87" s="49">
        <v>1009.0650000000001</v>
      </c>
      <c r="NW87" s="49">
        <v>569.5</v>
      </c>
      <c r="NX87" s="49">
        <v>1042.04</v>
      </c>
      <c r="NY87" s="49">
        <v>728.69543999999996</v>
      </c>
      <c r="NZ87" s="49">
        <v>1315.21812</v>
      </c>
      <c r="OA87" s="49">
        <v>806.75</v>
      </c>
      <c r="OB87" s="49">
        <v>1460.6659999999999</v>
      </c>
      <c r="OC87" s="49">
        <v>1952.6</v>
      </c>
      <c r="OD87" s="49">
        <v>2684.8779999999997</v>
      </c>
      <c r="OE87" s="49">
        <v>2622.5499999999997</v>
      </c>
      <c r="OF87" s="49">
        <v>1961.6489999999999</v>
      </c>
      <c r="OG87" s="49">
        <v>1446.31</v>
      </c>
      <c r="OH87" s="49">
        <v>581.1146</v>
      </c>
      <c r="OI87" s="49">
        <v>578.274</v>
      </c>
      <c r="OJ87" s="49">
        <v>991.62400000000002</v>
      </c>
      <c r="OK87" s="49">
        <v>821.6</v>
      </c>
      <c r="OL87" s="49">
        <v>979.15899999999999</v>
      </c>
      <c r="OM87" s="49">
        <v>1792.0989999999999</v>
      </c>
      <c r="ON87" s="49">
        <v>4544.4279999999999</v>
      </c>
      <c r="OO87" s="49">
        <v>3800.4499500000006</v>
      </c>
      <c r="OP87" s="49">
        <v>3609.86</v>
      </c>
      <c r="OQ87" s="49">
        <v>3798.3249999999998</v>
      </c>
      <c r="OR87" s="49">
        <v>1192.9580000000001</v>
      </c>
      <c r="OS87" s="49">
        <v>1509.326</v>
      </c>
      <c r="OT87" s="49">
        <v>1131.5909999999999</v>
      </c>
      <c r="OU87" s="49">
        <v>692.68</v>
      </c>
      <c r="OV87" s="49">
        <v>816.01099999999997</v>
      </c>
      <c r="OW87" s="49">
        <v>1168.7059999999999</v>
      </c>
      <c r="OX87" s="49">
        <v>604.94799999999998</v>
      </c>
      <c r="OY87" s="49">
        <v>628.74</v>
      </c>
      <c r="OZ87" s="49">
        <v>454.69099999999997</v>
      </c>
      <c r="PA87" s="49">
        <v>981.54700000000003</v>
      </c>
      <c r="PB87" s="49">
        <v>749</v>
      </c>
      <c r="PC87" s="49">
        <v>871</v>
      </c>
      <c r="PD87" s="49">
        <v>934.64099999999996</v>
      </c>
      <c r="PE87" s="49">
        <v>831.78599999999994</v>
      </c>
      <c r="PF87" s="49">
        <v>672.21400000000006</v>
      </c>
      <c r="PG87" s="49">
        <v>773.39700000000005</v>
      </c>
      <c r="PH87" s="49">
        <v>400.43</v>
      </c>
    </row>
    <row r="88" spans="1:424" s="35" customFormat="1" x14ac:dyDescent="0.3">
      <c r="A88" s="35" t="s">
        <v>64</v>
      </c>
      <c r="B88" s="46" t="s">
        <v>61</v>
      </c>
      <c r="C88" s="49" t="s">
        <v>58</v>
      </c>
      <c r="D88" s="50">
        <v>90</v>
      </c>
      <c r="E88" s="50" t="s">
        <v>58</v>
      </c>
      <c r="F88" s="50">
        <v>1030</v>
      </c>
      <c r="G88" s="50" t="s">
        <v>58</v>
      </c>
      <c r="H88" s="50" t="s">
        <v>58</v>
      </c>
      <c r="I88" s="50">
        <v>115.3</v>
      </c>
      <c r="J88" s="50" t="s">
        <v>58</v>
      </c>
      <c r="K88" s="50">
        <v>19.899999999999999</v>
      </c>
      <c r="L88" s="50" t="s">
        <v>58</v>
      </c>
      <c r="M88" s="50" t="s">
        <v>58</v>
      </c>
      <c r="N88" s="50" t="s">
        <v>58</v>
      </c>
      <c r="O88" s="50" t="s">
        <v>58</v>
      </c>
      <c r="P88" s="50" t="s">
        <v>58</v>
      </c>
      <c r="Q88" s="50" t="s">
        <v>58</v>
      </c>
      <c r="R88" s="50" t="s">
        <v>58</v>
      </c>
      <c r="S88" s="50" t="s">
        <v>58</v>
      </c>
      <c r="T88" s="50">
        <v>1</v>
      </c>
      <c r="U88" s="50">
        <v>160</v>
      </c>
      <c r="V88" s="50">
        <v>121</v>
      </c>
      <c r="W88" s="50">
        <v>61</v>
      </c>
      <c r="X88" s="50">
        <v>35</v>
      </c>
      <c r="Y88" s="50">
        <v>246.4</v>
      </c>
      <c r="Z88" s="50">
        <v>134</v>
      </c>
      <c r="AA88" s="50">
        <v>129.69999999999999</v>
      </c>
      <c r="AB88" s="50">
        <v>360</v>
      </c>
      <c r="AC88" s="50">
        <v>568.9</v>
      </c>
      <c r="AD88" s="50">
        <f>70+55</f>
        <v>125</v>
      </c>
      <c r="AE88" s="50">
        <f>97+101</f>
        <v>198</v>
      </c>
      <c r="AF88" s="50">
        <f>33+238.7</f>
        <v>271.7</v>
      </c>
      <c r="AG88" s="50">
        <v>132.5</v>
      </c>
      <c r="AH88" s="50">
        <v>166.7</v>
      </c>
      <c r="AI88" s="50">
        <v>70</v>
      </c>
      <c r="AJ88" s="50">
        <v>283.3</v>
      </c>
      <c r="AK88" s="50">
        <v>50.5</v>
      </c>
      <c r="AL88" s="50">
        <v>200.1</v>
      </c>
      <c r="AM88" s="50">
        <v>336</v>
      </c>
      <c r="AN88" s="50">
        <v>234.3</v>
      </c>
      <c r="AO88" s="50">
        <v>330</v>
      </c>
      <c r="AP88" s="50">
        <v>432.77</v>
      </c>
      <c r="AQ88" s="50">
        <v>248.28</v>
      </c>
      <c r="AR88" s="50">
        <v>118.2</v>
      </c>
      <c r="AS88" s="50">
        <v>710.35</v>
      </c>
      <c r="AT88" s="50">
        <f>166.4+310</f>
        <v>476.4</v>
      </c>
      <c r="AU88" s="50">
        <f>130.2+83.3</f>
        <v>213.5</v>
      </c>
      <c r="AV88" s="50">
        <v>30</v>
      </c>
      <c r="AW88" s="50">
        <f>15+220</f>
        <v>235</v>
      </c>
      <c r="AX88" s="50">
        <v>3</v>
      </c>
      <c r="AY88" s="50">
        <v>210</v>
      </c>
      <c r="AZ88" s="50">
        <v>83.6</v>
      </c>
      <c r="BA88" s="50">
        <f>12+59.7</f>
        <v>71.7</v>
      </c>
      <c r="BB88" s="50">
        <v>58.5</v>
      </c>
      <c r="BC88" s="50">
        <v>257</v>
      </c>
      <c r="BD88" s="50" t="s">
        <v>58</v>
      </c>
      <c r="BE88" s="50" t="s">
        <v>58</v>
      </c>
      <c r="BF88" s="50" t="s">
        <v>58</v>
      </c>
      <c r="BG88" s="50" t="s">
        <v>58</v>
      </c>
      <c r="BH88" s="50" t="s">
        <v>58</v>
      </c>
      <c r="BI88" s="50" t="s">
        <v>58</v>
      </c>
      <c r="BJ88" s="50" t="s">
        <v>58</v>
      </c>
      <c r="BK88" s="50" t="s">
        <v>58</v>
      </c>
      <c r="BL88" s="50" t="s">
        <v>58</v>
      </c>
      <c r="BM88" s="50" t="s">
        <v>58</v>
      </c>
      <c r="BN88" s="50" t="s">
        <v>58</v>
      </c>
      <c r="BO88" s="50" t="s">
        <v>58</v>
      </c>
      <c r="BP88" s="50" t="s">
        <v>58</v>
      </c>
      <c r="BQ88" s="50" t="s">
        <v>58</v>
      </c>
      <c r="BR88" s="50">
        <v>63</v>
      </c>
      <c r="BS88" s="50" t="s">
        <v>58</v>
      </c>
      <c r="BT88" s="50">
        <v>77.08</v>
      </c>
      <c r="BU88" s="50">
        <v>6</v>
      </c>
      <c r="BV88" s="50" t="s">
        <v>58</v>
      </c>
      <c r="BW88" s="50" t="s">
        <v>58</v>
      </c>
      <c r="BX88" s="50" t="s">
        <v>58</v>
      </c>
      <c r="BY88" s="50">
        <v>35</v>
      </c>
      <c r="BZ88" s="50" t="s">
        <v>58</v>
      </c>
      <c r="CA88" s="50" t="s">
        <v>58</v>
      </c>
      <c r="CB88" s="50" t="s">
        <v>58</v>
      </c>
      <c r="CC88" s="50"/>
      <c r="CD88" s="50">
        <v>11.5</v>
      </c>
      <c r="CE88" s="50" t="s">
        <v>58</v>
      </c>
      <c r="CF88" s="50" t="s">
        <v>58</v>
      </c>
      <c r="CG88" s="50" t="s">
        <v>58</v>
      </c>
      <c r="CH88" s="50" t="s">
        <v>58</v>
      </c>
      <c r="CI88" s="50">
        <v>10</v>
      </c>
      <c r="CJ88" s="50">
        <v>13</v>
      </c>
      <c r="CK88" s="50">
        <v>0.05</v>
      </c>
      <c r="CL88" s="50" t="s">
        <v>58</v>
      </c>
      <c r="CM88" s="50" t="s">
        <v>58</v>
      </c>
      <c r="CN88" s="50">
        <v>15.3</v>
      </c>
      <c r="CO88" s="50" t="s">
        <v>58</v>
      </c>
      <c r="CP88" s="50" t="s">
        <v>58</v>
      </c>
      <c r="CQ88" s="50" t="s">
        <v>58</v>
      </c>
      <c r="CR88" s="50" t="s">
        <v>58</v>
      </c>
      <c r="CS88" s="50" t="s">
        <v>58</v>
      </c>
      <c r="CT88" s="50" t="s">
        <v>58</v>
      </c>
      <c r="CU88" s="50" t="s">
        <v>58</v>
      </c>
      <c r="CV88" s="50" t="s">
        <v>58</v>
      </c>
      <c r="CW88" s="50" t="s">
        <v>58</v>
      </c>
      <c r="CX88" s="50" t="s">
        <v>58</v>
      </c>
      <c r="CY88" s="50" t="s">
        <v>58</v>
      </c>
      <c r="CZ88" s="50">
        <v>39</v>
      </c>
      <c r="DA88" s="50">
        <v>5</v>
      </c>
      <c r="DB88" s="50" t="s">
        <v>58</v>
      </c>
      <c r="DC88" s="50">
        <v>10.01</v>
      </c>
      <c r="DD88" s="50">
        <v>14.8</v>
      </c>
      <c r="DE88" s="50">
        <v>13.5</v>
      </c>
      <c r="DF88" s="50" t="s">
        <v>58</v>
      </c>
      <c r="DG88" s="50" t="s">
        <v>58</v>
      </c>
      <c r="DH88" s="50" t="s">
        <v>58</v>
      </c>
      <c r="DI88" s="50" t="s">
        <v>59</v>
      </c>
      <c r="DJ88" s="50">
        <v>13.5</v>
      </c>
      <c r="DK88" s="50" t="s">
        <v>59</v>
      </c>
      <c r="DL88" s="50" t="s">
        <v>59</v>
      </c>
      <c r="DM88" s="50">
        <v>18.649999999999999</v>
      </c>
      <c r="DN88" s="50">
        <v>12.19</v>
      </c>
      <c r="DO88" s="50">
        <v>13.06</v>
      </c>
      <c r="DP88" s="50">
        <v>43.01</v>
      </c>
      <c r="DQ88" s="50" t="s">
        <v>59</v>
      </c>
      <c r="DR88" s="50" t="s">
        <v>59</v>
      </c>
      <c r="DS88" s="50">
        <v>27</v>
      </c>
      <c r="DT88" s="50">
        <v>37</v>
      </c>
      <c r="DU88" s="50">
        <v>67</v>
      </c>
      <c r="DV88" s="50">
        <v>1.8</v>
      </c>
      <c r="DW88" s="50" t="s">
        <v>59</v>
      </c>
      <c r="DX88" s="50" t="s">
        <v>59</v>
      </c>
      <c r="DY88" s="50" t="s">
        <v>59</v>
      </c>
      <c r="DZ88" s="50" t="s">
        <v>59</v>
      </c>
      <c r="EA88" s="50" t="s">
        <v>59</v>
      </c>
      <c r="EB88" s="50" t="s">
        <v>59</v>
      </c>
      <c r="EC88" s="50" t="s">
        <v>59</v>
      </c>
      <c r="ED88" s="50" t="s">
        <v>59</v>
      </c>
      <c r="EE88" s="50" t="s">
        <v>59</v>
      </c>
      <c r="EF88" s="50" t="s">
        <v>59</v>
      </c>
      <c r="EG88" s="50">
        <v>157.5</v>
      </c>
      <c r="EH88" s="50">
        <v>104.18</v>
      </c>
      <c r="EI88" s="50">
        <v>80.099999999999994</v>
      </c>
      <c r="EJ88" s="50">
        <v>112.5</v>
      </c>
      <c r="EK88" s="50">
        <v>139.22</v>
      </c>
      <c r="EL88" s="50" t="s">
        <v>65</v>
      </c>
      <c r="EM88" s="50">
        <f>18+4</f>
        <v>22</v>
      </c>
      <c r="EN88" s="50">
        <v>30</v>
      </c>
      <c r="EO88" s="50">
        <v>71</v>
      </c>
      <c r="EP88" s="50" t="s">
        <v>59</v>
      </c>
      <c r="EQ88" s="50">
        <v>116.18</v>
      </c>
      <c r="ER88" s="50">
        <v>103.5</v>
      </c>
      <c r="ES88" s="50">
        <v>18</v>
      </c>
      <c r="ET88" s="50">
        <v>18</v>
      </c>
      <c r="EU88" s="50">
        <v>18.61</v>
      </c>
      <c r="EV88" s="50" t="s">
        <v>59</v>
      </c>
      <c r="EW88" s="50">
        <v>177.63</v>
      </c>
      <c r="EX88" s="50">
        <v>49.5</v>
      </c>
      <c r="EY88" s="50">
        <v>5.4</v>
      </c>
      <c r="EZ88" s="50">
        <v>18</v>
      </c>
      <c r="FA88" s="50"/>
      <c r="FB88" s="50">
        <v>18</v>
      </c>
      <c r="FC88" s="50">
        <v>104</v>
      </c>
      <c r="FD88" s="50">
        <v>18.23</v>
      </c>
      <c r="FE88" s="50" t="s">
        <v>59</v>
      </c>
      <c r="FF88" s="50">
        <v>24.47</v>
      </c>
      <c r="FG88" s="50" t="s">
        <v>59</v>
      </c>
      <c r="FH88" s="50">
        <v>40.08</v>
      </c>
      <c r="FI88" s="50">
        <v>18.13</v>
      </c>
      <c r="FJ88" s="50" t="s">
        <v>65</v>
      </c>
      <c r="FK88" s="50">
        <f>6.75+27.21</f>
        <v>33.96</v>
      </c>
      <c r="FL88" s="50">
        <v>43.45</v>
      </c>
      <c r="FM88" s="50">
        <v>24.72</v>
      </c>
      <c r="FN88" s="50" t="s">
        <v>59</v>
      </c>
      <c r="FO88" s="50">
        <v>13.97</v>
      </c>
      <c r="FP88" s="50">
        <v>45.38</v>
      </c>
      <c r="FQ88" s="50">
        <v>216.07</v>
      </c>
      <c r="FR88" s="50">
        <v>45</v>
      </c>
      <c r="FS88" s="50" t="s">
        <v>59</v>
      </c>
      <c r="FT88" s="50">
        <v>139.5</v>
      </c>
      <c r="FU88" s="50">
        <v>139.5</v>
      </c>
      <c r="FV88" s="50">
        <v>243</v>
      </c>
      <c r="FW88" s="50">
        <v>249.75</v>
      </c>
      <c r="FX88" s="50">
        <v>280.8</v>
      </c>
      <c r="FY88" s="50">
        <v>113.4</v>
      </c>
      <c r="FZ88" s="50">
        <v>144</v>
      </c>
      <c r="GA88" s="50">
        <v>740</v>
      </c>
      <c r="GB88" s="50">
        <v>390.2</v>
      </c>
      <c r="GC88" s="50">
        <v>76.5</v>
      </c>
      <c r="GD88" s="50">
        <v>189.9</v>
      </c>
      <c r="GE88" s="50">
        <v>372</v>
      </c>
      <c r="GF88" s="50">
        <v>173.7</v>
      </c>
      <c r="GG88" s="50">
        <v>385.4</v>
      </c>
      <c r="GH88" s="50">
        <v>90.14</v>
      </c>
      <c r="GI88" s="50">
        <v>94.5</v>
      </c>
      <c r="GJ88" s="50">
        <v>202.7</v>
      </c>
      <c r="GK88" s="50">
        <v>132</v>
      </c>
      <c r="GL88" s="50">
        <v>20.7</v>
      </c>
      <c r="GM88" s="50">
        <v>13.5</v>
      </c>
      <c r="GN88" s="50">
        <v>2415.7199999999998</v>
      </c>
      <c r="GO88" s="50">
        <v>1438.8</v>
      </c>
      <c r="GP88" s="50">
        <v>624.04999999999995</v>
      </c>
      <c r="GQ88" s="50">
        <v>362</v>
      </c>
      <c r="GR88" s="50">
        <v>141</v>
      </c>
      <c r="GS88" s="50">
        <v>246</v>
      </c>
      <c r="GT88" s="50">
        <v>39.9</v>
      </c>
      <c r="GU88" s="50">
        <v>256</v>
      </c>
      <c r="GV88" s="50">
        <v>232.98</v>
      </c>
      <c r="GW88" s="50">
        <v>133.5</v>
      </c>
      <c r="GX88" s="50">
        <v>66</v>
      </c>
      <c r="GY88" s="50">
        <v>198</v>
      </c>
      <c r="GZ88" s="50">
        <v>1164.9000000000001</v>
      </c>
      <c r="HA88" s="50">
        <v>586.79999999999995</v>
      </c>
      <c r="HB88" s="50">
        <v>181.38</v>
      </c>
      <c r="HC88" s="50">
        <v>30</v>
      </c>
      <c r="HD88" s="50">
        <v>148.25</v>
      </c>
      <c r="HE88" s="50">
        <v>278.31</v>
      </c>
      <c r="HF88" s="50">
        <v>188.45</v>
      </c>
      <c r="HG88" s="50">
        <v>199.7</v>
      </c>
      <c r="HH88" s="50">
        <v>211</v>
      </c>
      <c r="HI88" s="50">
        <v>1239</v>
      </c>
      <c r="HJ88" s="50">
        <v>7</v>
      </c>
      <c r="HK88" s="50">
        <v>669.06</v>
      </c>
      <c r="HL88" s="50">
        <v>687.2</v>
      </c>
      <c r="HM88" s="50">
        <v>515.71</v>
      </c>
      <c r="HN88" s="50">
        <v>124.2</v>
      </c>
      <c r="HO88" s="50">
        <v>232.79</v>
      </c>
      <c r="HP88" s="50">
        <v>99</v>
      </c>
      <c r="HQ88" s="50">
        <v>0</v>
      </c>
      <c r="HR88" s="50">
        <v>0</v>
      </c>
      <c r="HS88" s="50">
        <v>0</v>
      </c>
      <c r="HT88" s="50">
        <v>0</v>
      </c>
      <c r="HU88" s="50">
        <v>0</v>
      </c>
      <c r="HV88" s="50">
        <v>0</v>
      </c>
      <c r="HW88" s="50">
        <v>85.63</v>
      </c>
      <c r="HX88" s="50">
        <v>106.36</v>
      </c>
      <c r="HY88" s="50">
        <v>148.30000000000001</v>
      </c>
      <c r="HZ88" s="50">
        <v>199.5</v>
      </c>
      <c r="IA88" s="50">
        <v>378.56</v>
      </c>
      <c r="IB88" s="50">
        <v>72.959999999999994</v>
      </c>
      <c r="IC88" s="50">
        <v>69.240000000000009</v>
      </c>
      <c r="ID88" s="50">
        <v>405.47</v>
      </c>
      <c r="IE88" s="50">
        <v>50.8</v>
      </c>
      <c r="IF88" s="50">
        <v>34.549999999999997</v>
      </c>
      <c r="IG88" s="50">
        <v>0.06</v>
      </c>
      <c r="IH88" s="50">
        <v>2.1</v>
      </c>
      <c r="II88" s="50">
        <v>253.9</v>
      </c>
      <c r="IJ88" s="50">
        <v>575.80999999999995</v>
      </c>
      <c r="IK88" s="49">
        <v>391.44000000000005</v>
      </c>
      <c r="IL88" s="49">
        <v>110.53999999999999</v>
      </c>
      <c r="IM88" s="49">
        <v>68.150000000000006</v>
      </c>
      <c r="IN88" s="49">
        <v>206</v>
      </c>
      <c r="IO88" s="49">
        <v>132.6</v>
      </c>
      <c r="IP88" s="49">
        <v>254.32</v>
      </c>
      <c r="IQ88" s="49">
        <v>92.775000000000006</v>
      </c>
      <c r="IR88" s="49">
        <v>242.8</v>
      </c>
      <c r="IS88" s="49">
        <v>83.070999999999998</v>
      </c>
      <c r="IT88" s="49">
        <v>41.22</v>
      </c>
      <c r="IU88" s="49">
        <v>20</v>
      </c>
      <c r="IV88" s="50">
        <v>1.2</v>
      </c>
      <c r="IW88" s="50">
        <v>0.53</v>
      </c>
      <c r="IX88" s="50">
        <v>0</v>
      </c>
      <c r="IY88" s="50">
        <v>0</v>
      </c>
      <c r="IZ88" s="50">
        <v>0</v>
      </c>
      <c r="JA88" s="50" t="s">
        <v>65</v>
      </c>
      <c r="JB88" s="50" t="s">
        <v>65</v>
      </c>
      <c r="JC88" s="50" t="s">
        <v>65</v>
      </c>
      <c r="JD88" s="50">
        <v>0.03</v>
      </c>
      <c r="JE88" s="50">
        <v>0.02</v>
      </c>
      <c r="JF88" s="50">
        <v>0</v>
      </c>
      <c r="JG88" s="50">
        <v>0</v>
      </c>
      <c r="JH88" s="50">
        <v>18</v>
      </c>
      <c r="JI88" s="50">
        <v>0.11</v>
      </c>
      <c r="JJ88" s="50">
        <v>0</v>
      </c>
      <c r="JK88" s="50">
        <v>0.03</v>
      </c>
      <c r="JL88" s="50">
        <v>0</v>
      </c>
      <c r="JM88" s="50">
        <v>3.2009999999999997E-2</v>
      </c>
      <c r="JN88" s="50"/>
      <c r="JO88" s="50">
        <v>0</v>
      </c>
      <c r="JP88" s="50">
        <v>0</v>
      </c>
      <c r="JQ88" s="50">
        <v>0</v>
      </c>
      <c r="JR88" s="50">
        <v>16.45</v>
      </c>
      <c r="JS88" s="50">
        <v>354.24</v>
      </c>
      <c r="JT88" s="50">
        <v>528.43999999999994</v>
      </c>
      <c r="JU88" s="50">
        <v>474.39499999999998</v>
      </c>
      <c r="JV88" s="50">
        <v>190.64</v>
      </c>
      <c r="JW88" s="50">
        <v>146.54999999999998</v>
      </c>
      <c r="JX88" s="50">
        <v>30.95</v>
      </c>
      <c r="JY88" s="50">
        <v>34.21</v>
      </c>
      <c r="JZ88" s="50">
        <v>120.89</v>
      </c>
      <c r="KA88" s="50">
        <v>51.5</v>
      </c>
      <c r="KB88" s="50">
        <v>134.334</v>
      </c>
      <c r="KC88" s="50">
        <v>434.971</v>
      </c>
      <c r="KD88" s="50">
        <v>2701.3</v>
      </c>
      <c r="KE88" s="50">
        <v>844.19</v>
      </c>
      <c r="KF88" s="50">
        <v>2071.25</v>
      </c>
      <c r="KG88" s="50">
        <v>1918.3300000000002</v>
      </c>
      <c r="KH88" s="50">
        <v>2183.12</v>
      </c>
      <c r="KI88" s="50">
        <v>3644.1899999999996</v>
      </c>
      <c r="KJ88" s="50">
        <v>803.18799999999999</v>
      </c>
      <c r="KK88" s="50">
        <v>948.34100000000001</v>
      </c>
      <c r="KL88" s="50">
        <v>605.57600000000002</v>
      </c>
      <c r="KM88" s="50">
        <v>503</v>
      </c>
      <c r="KN88" s="50">
        <v>1801.4109999999998</v>
      </c>
      <c r="KO88" s="50">
        <v>331.4</v>
      </c>
      <c r="KP88" s="50">
        <v>145.04999999999998</v>
      </c>
      <c r="KQ88" s="50">
        <v>1387.5</v>
      </c>
      <c r="KR88" s="50">
        <v>1833.3</v>
      </c>
      <c r="KS88" s="50">
        <v>2456.6</v>
      </c>
      <c r="KT88" s="50">
        <v>1915.29</v>
      </c>
      <c r="KU88" s="50">
        <v>548.98</v>
      </c>
      <c r="KV88" s="50">
        <v>478.03000000000003</v>
      </c>
      <c r="KW88" s="50">
        <v>919.21</v>
      </c>
      <c r="KX88" s="50">
        <v>690.76</v>
      </c>
      <c r="KY88" s="50">
        <v>293.49599999999998</v>
      </c>
      <c r="KZ88" s="50">
        <v>9.8800000000000008</v>
      </c>
      <c r="LA88" s="50">
        <v>268.75</v>
      </c>
      <c r="LB88" s="50">
        <v>186.25</v>
      </c>
      <c r="LC88" s="50">
        <v>224.2</v>
      </c>
      <c r="LD88" s="50">
        <v>1381.26</v>
      </c>
      <c r="LE88" s="50">
        <v>3160.4</v>
      </c>
      <c r="LF88" s="50">
        <v>1706.7550000000001</v>
      </c>
      <c r="LG88" s="50">
        <v>807.76199999999994</v>
      </c>
      <c r="LH88" s="50">
        <v>2708.3119999999999</v>
      </c>
      <c r="LI88" s="50">
        <v>3537.3050000000003</v>
      </c>
      <c r="LJ88" s="50">
        <v>2665.43</v>
      </c>
      <c r="LK88" s="50">
        <v>1467.35</v>
      </c>
      <c r="LL88" s="50">
        <v>746.76</v>
      </c>
      <c r="LM88" s="50">
        <v>1428.723</v>
      </c>
      <c r="LN88" s="50">
        <v>562.65</v>
      </c>
      <c r="LO88" s="50">
        <v>1051.8620000000001</v>
      </c>
      <c r="LP88" s="50">
        <v>3247.9500000000003</v>
      </c>
      <c r="LQ88" s="50">
        <v>3613.683</v>
      </c>
      <c r="LR88" s="50">
        <v>3630.3109999999997</v>
      </c>
      <c r="LS88" s="50">
        <v>1629.8200000000002</v>
      </c>
      <c r="LT88" s="50">
        <v>787.28800000000001</v>
      </c>
      <c r="LU88" s="50">
        <v>1006.104</v>
      </c>
      <c r="LV88" s="50">
        <v>943.67000000000007</v>
      </c>
      <c r="LW88" s="50">
        <v>366.39400000000001</v>
      </c>
      <c r="LX88" s="50">
        <v>160.06</v>
      </c>
      <c r="LY88" s="50">
        <v>72.75</v>
      </c>
      <c r="LZ88" s="50">
        <v>106.44</v>
      </c>
      <c r="MA88" s="50">
        <v>3537.3050000000003</v>
      </c>
      <c r="MB88" s="50">
        <v>1003.4100000000001</v>
      </c>
      <c r="MC88" s="50">
        <v>963.89</v>
      </c>
      <c r="MD88" s="50">
        <v>738.58999999999992</v>
      </c>
      <c r="ME88" s="50">
        <v>1599.6260000000002</v>
      </c>
      <c r="MF88" s="50">
        <v>1029.1499999999999</v>
      </c>
      <c r="MG88" s="50">
        <v>1357.15</v>
      </c>
      <c r="MH88" s="50">
        <v>2845.6790000000001</v>
      </c>
      <c r="MI88" s="50">
        <v>3988.4259999999999</v>
      </c>
      <c r="MJ88" s="50">
        <v>1387.4850000000001</v>
      </c>
      <c r="MK88" s="50">
        <v>1387.796</v>
      </c>
      <c r="ML88" s="50">
        <v>1439.5900000000001</v>
      </c>
      <c r="MM88" s="50">
        <v>2282.27</v>
      </c>
      <c r="MN88" s="50">
        <v>3235.9399999999996</v>
      </c>
      <c r="MO88" s="50">
        <v>3557.22</v>
      </c>
      <c r="MP88" s="50">
        <v>3958.0889999999999</v>
      </c>
      <c r="MQ88" s="50">
        <v>2084.3440000000001</v>
      </c>
      <c r="MR88" s="50">
        <v>2450.02</v>
      </c>
      <c r="MS88" s="50">
        <v>873.63299999999992</v>
      </c>
      <c r="MT88" s="50">
        <v>1934.0619999999999</v>
      </c>
      <c r="MU88" s="50">
        <v>1056.3430000000001</v>
      </c>
      <c r="MV88" s="50">
        <v>2585.7199999999998</v>
      </c>
      <c r="MW88" s="50">
        <v>1493.107</v>
      </c>
      <c r="MX88" s="50">
        <v>1430.7450000000001</v>
      </c>
      <c r="MY88" s="50">
        <v>953.98099999999999</v>
      </c>
      <c r="MZ88" s="50">
        <v>2452.1410000000001</v>
      </c>
      <c r="NA88" s="50">
        <v>571.13099999999997</v>
      </c>
      <c r="NB88" s="50">
        <v>522.87599999999998</v>
      </c>
      <c r="NC88" s="50">
        <v>528.61400000000003</v>
      </c>
      <c r="ND88" s="50">
        <v>884.07499999999993</v>
      </c>
      <c r="NE88" s="50">
        <v>1601.098</v>
      </c>
      <c r="NF88" s="50">
        <v>1315.42</v>
      </c>
      <c r="NG88" s="50">
        <v>327.14999999999998</v>
      </c>
      <c r="NH88" s="50">
        <v>544.88499999999999</v>
      </c>
      <c r="NI88" s="50">
        <v>1009.654</v>
      </c>
      <c r="NJ88" s="50">
        <v>459.19</v>
      </c>
      <c r="NK88" s="50">
        <v>165.79000000000002</v>
      </c>
      <c r="NL88" s="50">
        <v>1295.162</v>
      </c>
      <c r="NM88" s="50">
        <v>3031.038</v>
      </c>
      <c r="NN88" s="50">
        <v>2185.8739999999998</v>
      </c>
      <c r="NO88" s="50">
        <v>2551.6849999999999</v>
      </c>
      <c r="NP88" s="50">
        <v>2315.1849999999999</v>
      </c>
      <c r="NQ88" s="50">
        <v>3020.3999999999996</v>
      </c>
      <c r="NR88" s="50">
        <v>1601.1680000000001</v>
      </c>
      <c r="NS88" s="50">
        <v>814</v>
      </c>
      <c r="NT88" s="50">
        <v>1475.402</v>
      </c>
      <c r="NU88" s="50">
        <v>1757.0549999999998</v>
      </c>
      <c r="NV88" s="50">
        <v>1898.1949999999999</v>
      </c>
      <c r="NW88" s="50">
        <v>2495.0700000000002</v>
      </c>
      <c r="NX88" s="50">
        <v>2457.27</v>
      </c>
      <c r="NY88" s="50">
        <v>1854.98</v>
      </c>
      <c r="NZ88" s="50">
        <v>3266.029</v>
      </c>
      <c r="OA88" s="50">
        <v>2223.5189999999998</v>
      </c>
      <c r="OB88" s="50">
        <v>2233.0830000000001</v>
      </c>
      <c r="OC88" s="50">
        <v>1671.7764999999999</v>
      </c>
      <c r="OD88" s="50">
        <v>1360.5433</v>
      </c>
      <c r="OE88" s="50">
        <v>957.01949999999999</v>
      </c>
      <c r="OF88" s="50">
        <v>399.96950000000004</v>
      </c>
      <c r="OG88" s="50">
        <v>137.392</v>
      </c>
      <c r="OH88" s="50">
        <v>209.17750000000001</v>
      </c>
      <c r="OI88" s="50">
        <v>271.88400000000001</v>
      </c>
      <c r="OJ88" s="50">
        <v>1081.9010000000001</v>
      </c>
      <c r="OK88" s="50">
        <v>2533.5326</v>
      </c>
      <c r="OL88" s="50">
        <v>1048.4860000000001</v>
      </c>
      <c r="OM88" s="50">
        <v>1854.9059999999999</v>
      </c>
      <c r="ON88" s="50">
        <v>1784.0994999999998</v>
      </c>
      <c r="OO88" s="50">
        <v>971.66399999999999</v>
      </c>
      <c r="OP88" s="50">
        <v>232.11449999999999</v>
      </c>
      <c r="OQ88" s="50">
        <v>125.25</v>
      </c>
      <c r="OR88" s="50">
        <v>91.27</v>
      </c>
      <c r="OS88" s="50">
        <v>161.71600000000001</v>
      </c>
      <c r="OT88" s="50">
        <v>324.93700000000001</v>
      </c>
      <c r="OU88" s="50">
        <v>3963.4645</v>
      </c>
      <c r="OV88" s="50">
        <v>2989.0042000000003</v>
      </c>
      <c r="OW88" s="50">
        <v>4422.0823799999998</v>
      </c>
      <c r="OX88" s="50">
        <v>4001.6833999999999</v>
      </c>
      <c r="OY88" s="50">
        <v>5728.2510000000002</v>
      </c>
      <c r="OZ88" s="50">
        <v>2895.2719999999999</v>
      </c>
      <c r="PA88" s="50">
        <v>2569.7129999999997</v>
      </c>
      <c r="PB88" s="50">
        <v>2772</v>
      </c>
      <c r="PC88" s="50">
        <v>3586</v>
      </c>
      <c r="PD88" s="50">
        <v>3299.2510000000002</v>
      </c>
      <c r="PE88" s="50">
        <v>3248.1059999999998</v>
      </c>
      <c r="PF88" s="50">
        <v>4411.7119999999995</v>
      </c>
      <c r="PG88" s="50">
        <v>4539.8559999999998</v>
      </c>
      <c r="PH88" s="50">
        <v>2096.527</v>
      </c>
    </row>
    <row r="89" spans="1:424" s="35" customFormat="1" x14ac:dyDescent="0.3">
      <c r="A89" s="35" t="s">
        <v>12</v>
      </c>
      <c r="B89" s="46" t="s">
        <v>61</v>
      </c>
      <c r="C89" s="47">
        <v>1252</v>
      </c>
      <c r="D89" s="48">
        <v>4551.6099999999997</v>
      </c>
      <c r="E89" s="48">
        <v>4760</v>
      </c>
      <c r="F89" s="48">
        <v>4021.36</v>
      </c>
      <c r="G89" s="48">
        <v>2882</v>
      </c>
      <c r="H89" s="48">
        <v>4371.8999999999996</v>
      </c>
      <c r="I89" s="48">
        <v>5288</v>
      </c>
      <c r="J89" s="48">
        <v>4188.7</v>
      </c>
      <c r="K89" s="48">
        <v>1078.9000000000001</v>
      </c>
      <c r="L89" s="48">
        <v>1329.4</v>
      </c>
      <c r="M89" s="48">
        <v>1052.7</v>
      </c>
      <c r="N89" s="48">
        <v>243</v>
      </c>
      <c r="O89" s="48">
        <v>353</v>
      </c>
      <c r="P89" s="48">
        <v>201.5</v>
      </c>
      <c r="Q89" s="48">
        <v>2462</v>
      </c>
      <c r="R89" s="48">
        <v>1477.2</v>
      </c>
      <c r="S89" s="48">
        <v>1758.31</v>
      </c>
      <c r="T89" s="48">
        <v>1806.38</v>
      </c>
      <c r="U89" s="48">
        <v>6340</v>
      </c>
      <c r="V89" s="48">
        <v>4684.7</v>
      </c>
      <c r="W89" s="48">
        <v>5020.7</v>
      </c>
      <c r="X89" s="48">
        <v>20440</v>
      </c>
      <c r="Y89" s="48">
        <v>6607.1</v>
      </c>
      <c r="Z89" s="48">
        <v>13328.6</v>
      </c>
      <c r="AA89" s="48">
        <v>825.4</v>
      </c>
      <c r="AB89" s="48">
        <v>2032.1</v>
      </c>
      <c r="AC89" s="48">
        <v>11164.4</v>
      </c>
      <c r="AD89" s="48">
        <v>13059.65</v>
      </c>
      <c r="AE89" s="48">
        <v>7631.12</v>
      </c>
      <c r="AF89" s="48">
        <f>4887.47+60</f>
        <v>4947.47</v>
      </c>
      <c r="AG89" s="48">
        <v>8084.56</v>
      </c>
      <c r="AH89" s="48">
        <v>9466.91</v>
      </c>
      <c r="AI89" s="48">
        <v>9310.64</v>
      </c>
      <c r="AJ89" s="48">
        <v>2812.94</v>
      </c>
      <c r="AK89" s="48">
        <v>2999</v>
      </c>
      <c r="AL89" s="48">
        <f>1913+190</f>
        <v>2103</v>
      </c>
      <c r="AM89" s="48">
        <f>1534.39+229</f>
        <v>1763.39</v>
      </c>
      <c r="AN89" s="48">
        <f>6698.8+654.64</f>
        <v>7353.4400000000005</v>
      </c>
      <c r="AO89" s="48">
        <f>7930.22+90</f>
        <v>8020.22</v>
      </c>
      <c r="AP89" s="48">
        <f>21583.81+1036</f>
        <v>22619.81</v>
      </c>
      <c r="AQ89" s="48">
        <f>17346.51+326</f>
        <v>17672.509999999998</v>
      </c>
      <c r="AR89" s="48">
        <f>14287+284</f>
        <v>14571</v>
      </c>
      <c r="AS89" s="48">
        <f>8761.57+318.63</f>
        <v>9080.1999999999989</v>
      </c>
      <c r="AT89" s="48">
        <f>2482.13+178.82</f>
        <v>2660.9500000000003</v>
      </c>
      <c r="AU89" s="48">
        <f>3139.19+146.8</f>
        <v>3285.9900000000002</v>
      </c>
      <c r="AV89" s="48">
        <f>6604.64+2.5</f>
        <v>6607.14</v>
      </c>
      <c r="AW89" s="48">
        <f>3301.4+28</f>
        <v>3329.4</v>
      </c>
      <c r="AX89" s="48">
        <v>2198.27</v>
      </c>
      <c r="AY89" s="48">
        <v>1617.55</v>
      </c>
      <c r="AZ89" s="48">
        <v>3746.54</v>
      </c>
      <c r="BA89" s="48">
        <f>6665.8+154</f>
        <v>6819.8</v>
      </c>
      <c r="BB89" s="48">
        <v>1364.68</v>
      </c>
      <c r="BC89" s="48">
        <v>2621.13</v>
      </c>
      <c r="BD89" s="48" t="s">
        <v>58</v>
      </c>
      <c r="BE89" s="48" t="s">
        <v>58</v>
      </c>
      <c r="BF89" s="48" t="s">
        <v>58</v>
      </c>
      <c r="BG89" s="48" t="s">
        <v>58</v>
      </c>
      <c r="BH89" s="48" t="s">
        <v>58</v>
      </c>
      <c r="BI89" s="48" t="s">
        <v>58</v>
      </c>
      <c r="BJ89" s="48" t="s">
        <v>58</v>
      </c>
      <c r="BK89" s="48" t="s">
        <v>58</v>
      </c>
      <c r="BL89" s="48" t="s">
        <v>58</v>
      </c>
      <c r="BM89" s="48" t="s">
        <v>58</v>
      </c>
      <c r="BN89" s="48">
        <v>3312.24</v>
      </c>
      <c r="BO89" s="48">
        <v>5519.54</v>
      </c>
      <c r="BP89" s="48">
        <v>3658.04</v>
      </c>
      <c r="BQ89" s="48">
        <v>1848.84</v>
      </c>
      <c r="BR89" s="48">
        <f>400+3268.58</f>
        <v>3668.58</v>
      </c>
      <c r="BS89" s="48">
        <f>6837.59+10</f>
        <v>6847.59</v>
      </c>
      <c r="BT89" s="48">
        <v>8714.14</v>
      </c>
      <c r="BU89" s="48">
        <f>3680.05+100.1</f>
        <v>3780.15</v>
      </c>
      <c r="BV89" s="48">
        <f>6744.15+862.01</f>
        <v>7606.16</v>
      </c>
      <c r="BW89" s="48">
        <f>4394.74+13</f>
        <v>4407.74</v>
      </c>
      <c r="BX89" s="48">
        <v>1298.97</v>
      </c>
      <c r="BY89" s="48">
        <f>1921.08+0.2</f>
        <v>1921.28</v>
      </c>
      <c r="BZ89" s="48">
        <f>368+2.5</f>
        <v>370.5</v>
      </c>
      <c r="CA89" s="48">
        <f>742.725+3</f>
        <v>745.72500000000002</v>
      </c>
      <c r="CB89" s="48">
        <v>522.6</v>
      </c>
      <c r="CC89" s="48">
        <f>979.1+157.5</f>
        <v>1136.5999999999999</v>
      </c>
      <c r="CD89" s="48">
        <f>4462+11.5</f>
        <v>4473.5</v>
      </c>
      <c r="CE89" s="48">
        <v>3905.91</v>
      </c>
      <c r="CF89" s="48">
        <f>4478.21+2.55</f>
        <v>4480.76</v>
      </c>
      <c r="CG89" s="48">
        <f>3651+35.25</f>
        <v>3686.25</v>
      </c>
      <c r="CH89" s="48">
        <f>6756.32+67.6</f>
        <v>6823.92</v>
      </c>
      <c r="CI89" s="48">
        <f>3476.7+67</f>
        <v>3543.7</v>
      </c>
      <c r="CJ89" s="48">
        <f>957.55+12</f>
        <v>969.55</v>
      </c>
      <c r="CK89" s="48">
        <f>2057+10.75</f>
        <v>2067.75</v>
      </c>
      <c r="CL89" s="48">
        <f>3479.22+433.39</f>
        <v>3912.6099999999997</v>
      </c>
      <c r="CM89" s="48">
        <v>2800.72</v>
      </c>
      <c r="CN89" s="48">
        <f>3929.9+375</f>
        <v>4304.8999999999996</v>
      </c>
      <c r="CO89" s="48">
        <v>4724.49</v>
      </c>
      <c r="CP89" s="48">
        <v>548.37</v>
      </c>
      <c r="CQ89" s="48">
        <v>2950.98</v>
      </c>
      <c r="CR89" s="48">
        <v>1265.4100000000001</v>
      </c>
      <c r="CS89" s="48">
        <v>343.26</v>
      </c>
      <c r="CT89" s="48">
        <v>236.25</v>
      </c>
      <c r="CU89" s="48">
        <v>498.68</v>
      </c>
      <c r="CV89" s="48">
        <v>1209.1600000000001</v>
      </c>
      <c r="CW89" s="48">
        <v>1271.67</v>
      </c>
      <c r="CX89" s="48">
        <v>29.77</v>
      </c>
      <c r="CY89" s="48">
        <v>77.16</v>
      </c>
      <c r="CZ89" s="48">
        <v>1175.57</v>
      </c>
      <c r="DA89" s="48">
        <v>1078.2</v>
      </c>
      <c r="DB89" s="48">
        <v>570.5</v>
      </c>
      <c r="DC89" s="48">
        <f>814.23+7.01</f>
        <v>821.24</v>
      </c>
      <c r="DD89" s="48">
        <f>2557.66+31.5</f>
        <v>2589.16</v>
      </c>
      <c r="DE89" s="48">
        <f>710.67+246.05</f>
        <v>956.72</v>
      </c>
      <c r="DF89" s="48">
        <f>2211+340.67</f>
        <v>2551.67</v>
      </c>
      <c r="DG89" s="48">
        <v>321</v>
      </c>
      <c r="DH89" s="48">
        <v>534.82000000000005</v>
      </c>
      <c r="DI89" s="48">
        <v>67.5</v>
      </c>
      <c r="DJ89" s="48">
        <v>506.37</v>
      </c>
      <c r="DK89" s="48">
        <f>363.95+36</f>
        <v>399.95</v>
      </c>
      <c r="DL89" s="48">
        <v>18.03</v>
      </c>
      <c r="DM89" s="48">
        <f>5295.16</f>
        <v>5295.16</v>
      </c>
      <c r="DN89" s="48">
        <f>7491.62</f>
        <v>7491.62</v>
      </c>
      <c r="DO89" s="48">
        <f>2597.24</f>
        <v>2597.2399999999998</v>
      </c>
      <c r="DP89" s="48">
        <v>1749.12</v>
      </c>
      <c r="DQ89" s="48">
        <v>6035.89</v>
      </c>
      <c r="DR89" s="48">
        <v>4606</v>
      </c>
      <c r="DS89" s="48">
        <f>1157.77</f>
        <v>1157.77</v>
      </c>
      <c r="DT89" s="48">
        <f>6949.31</f>
        <v>6949.31</v>
      </c>
      <c r="DU89" s="48">
        <f>4190.97</f>
        <v>4190.97</v>
      </c>
      <c r="DV89" s="48">
        <v>1525.88</v>
      </c>
      <c r="DW89" s="48">
        <v>5148.6400000000003</v>
      </c>
      <c r="DX89" s="48">
        <v>1347</v>
      </c>
      <c r="DY89" s="48">
        <v>13195.88</v>
      </c>
      <c r="DZ89" s="48">
        <v>17973.28</v>
      </c>
      <c r="EA89" s="48">
        <v>11432.69</v>
      </c>
      <c r="EB89" s="48">
        <f>8509.86</f>
        <v>8509.86</v>
      </c>
      <c r="EC89" s="48">
        <f>3536.8+35.5</f>
        <v>3572.3</v>
      </c>
      <c r="ED89" s="48">
        <v>2885.53</v>
      </c>
      <c r="EE89" s="48">
        <v>3434.76</v>
      </c>
      <c r="EF89" s="48">
        <v>2766.44</v>
      </c>
      <c r="EG89" s="48">
        <v>1843.33</v>
      </c>
      <c r="EH89" s="48">
        <f>3801.75+45</f>
        <v>3846.75</v>
      </c>
      <c r="EI89" s="48">
        <f>1129.52</f>
        <v>1129.52</v>
      </c>
      <c r="EJ89" s="48">
        <v>2387.98</v>
      </c>
      <c r="EK89" s="48">
        <v>2096.9299999999998</v>
      </c>
      <c r="EL89" s="48">
        <v>1817.46</v>
      </c>
      <c r="EM89" s="48">
        <f>4938.42+13.86</f>
        <v>4952.28</v>
      </c>
      <c r="EN89" s="48">
        <f>1918.6+20</f>
        <v>1938.6</v>
      </c>
      <c r="EO89" s="48">
        <v>5646.5</v>
      </c>
      <c r="EP89" s="48">
        <v>2040.93</v>
      </c>
      <c r="EQ89" s="48">
        <v>2845.85</v>
      </c>
      <c r="ER89" s="48">
        <v>8827.86</v>
      </c>
      <c r="ES89" s="48">
        <v>8226.18</v>
      </c>
      <c r="ET89" s="48">
        <v>9584.33</v>
      </c>
      <c r="EU89" s="48">
        <f>3859.2</f>
        <v>3859.2</v>
      </c>
      <c r="EV89" s="48">
        <v>6413.4</v>
      </c>
      <c r="EW89" s="48">
        <f>8428.85+2.7</f>
        <v>8431.5500000000011</v>
      </c>
      <c r="EX89" s="48">
        <f>15002.27+84.8</f>
        <v>15087.07</v>
      </c>
      <c r="EY89" s="48">
        <f>18193.12+130.4</f>
        <v>18323.52</v>
      </c>
      <c r="EZ89" s="48">
        <f>6044.1</f>
        <v>6044.1</v>
      </c>
      <c r="FA89" s="48">
        <f>5408.26+27.2</f>
        <v>5435.46</v>
      </c>
      <c r="FB89" s="48">
        <f>4803.8+2.2</f>
        <v>4806</v>
      </c>
      <c r="FC89" s="48">
        <f>5891.01+15.3</f>
        <v>5906.31</v>
      </c>
      <c r="FD89" s="48">
        <f>5449.45+34</f>
        <v>5483.45</v>
      </c>
      <c r="FE89" s="48">
        <f>6050.16</f>
        <v>6050.16</v>
      </c>
      <c r="FF89" s="48">
        <v>4793.28</v>
      </c>
      <c r="FG89" s="48">
        <v>3179.46</v>
      </c>
      <c r="FH89" s="48">
        <v>2455.5100000000002</v>
      </c>
      <c r="FI89" s="48">
        <v>6922.14</v>
      </c>
      <c r="FJ89" s="48">
        <v>4788.24</v>
      </c>
      <c r="FK89" s="48">
        <f>1634.88+77.2</f>
        <v>1712.0800000000002</v>
      </c>
      <c r="FL89" s="48">
        <f>4655.12+7.5</f>
        <v>4662.62</v>
      </c>
      <c r="FM89" s="48">
        <f>4160.31+34</f>
        <v>4194.3100000000004</v>
      </c>
      <c r="FN89" s="48">
        <f>4785.03+200</f>
        <v>4985.03</v>
      </c>
      <c r="FO89" s="48">
        <v>4515.74</v>
      </c>
      <c r="FP89" s="48">
        <v>5214.07</v>
      </c>
      <c r="FQ89" s="48">
        <v>11683.78</v>
      </c>
      <c r="FR89" s="48">
        <f>18645.01+100</f>
        <v>18745.009999999998</v>
      </c>
      <c r="FS89" s="48">
        <v>14894.56</v>
      </c>
      <c r="FT89" s="48">
        <f>11449.2+59.5</f>
        <v>11508.7</v>
      </c>
      <c r="FU89" s="48">
        <v>12843.11</v>
      </c>
      <c r="FV89" s="48">
        <v>8804.31</v>
      </c>
      <c r="FW89" s="48">
        <v>9823.68</v>
      </c>
      <c r="FX89" s="48">
        <v>9137.33</v>
      </c>
      <c r="FY89" s="48">
        <v>6431.19</v>
      </c>
      <c r="FZ89" s="48">
        <v>5673.07</v>
      </c>
      <c r="GA89" s="48">
        <v>14240.62</v>
      </c>
      <c r="GB89" s="48">
        <v>14336.68</v>
      </c>
      <c r="GC89" s="48">
        <v>11840.08</v>
      </c>
      <c r="GD89" s="48">
        <v>5419.56</v>
      </c>
      <c r="GE89" s="48">
        <v>4219.6400000000003</v>
      </c>
      <c r="GF89" s="48">
        <v>7189.75</v>
      </c>
      <c r="GG89" s="48">
        <v>6280.48</v>
      </c>
      <c r="GH89" s="48">
        <v>8918.14</v>
      </c>
      <c r="GI89" s="48">
        <v>14163.28</v>
      </c>
      <c r="GJ89" s="48">
        <v>10790.1</v>
      </c>
      <c r="GK89" s="48">
        <v>10319.450000000001</v>
      </c>
      <c r="GL89" s="48">
        <v>7661.57</v>
      </c>
      <c r="GM89" s="48">
        <v>7752.77</v>
      </c>
      <c r="GN89" s="48">
        <v>3872.91</v>
      </c>
      <c r="GO89" s="48">
        <v>3521.9</v>
      </c>
      <c r="GP89" s="48">
        <v>10208.58</v>
      </c>
      <c r="GQ89" s="48">
        <v>11280.19</v>
      </c>
      <c r="GR89" s="48">
        <v>10281.36</v>
      </c>
      <c r="GS89" s="48">
        <v>8418.64</v>
      </c>
      <c r="GT89" s="48">
        <v>3135.08</v>
      </c>
      <c r="GU89" s="48">
        <v>5728.31</v>
      </c>
      <c r="GV89" s="48">
        <v>4387.75</v>
      </c>
      <c r="GW89" s="48">
        <v>10244.83</v>
      </c>
      <c r="GX89" s="48">
        <v>5001.71</v>
      </c>
      <c r="GY89" s="48">
        <v>6529.75</v>
      </c>
      <c r="GZ89" s="48">
        <v>7661.5</v>
      </c>
      <c r="HA89" s="48">
        <v>5474.66</v>
      </c>
      <c r="HB89" s="48">
        <v>4508.7</v>
      </c>
      <c r="HC89" s="48">
        <v>5518.98</v>
      </c>
      <c r="HD89" s="48">
        <v>5089.13</v>
      </c>
      <c r="HE89" s="48">
        <v>11891.51</v>
      </c>
      <c r="HF89" s="48">
        <v>15365.11</v>
      </c>
      <c r="HG89" s="48">
        <v>11997.83</v>
      </c>
      <c r="HH89" s="48">
        <v>10451.32</v>
      </c>
      <c r="HI89" s="48">
        <v>8788.25</v>
      </c>
      <c r="HJ89" s="48">
        <v>9305</v>
      </c>
      <c r="HK89" s="48">
        <v>3487.41</v>
      </c>
      <c r="HL89" s="48">
        <v>3976.98</v>
      </c>
      <c r="HM89" s="48">
        <v>4027.69</v>
      </c>
      <c r="HN89" s="48">
        <v>5514.69</v>
      </c>
      <c r="HO89" s="48">
        <v>5248.1229999999996</v>
      </c>
      <c r="HP89" s="48">
        <v>8417.5589999999993</v>
      </c>
      <c r="HQ89" s="48">
        <v>8836.6890000000003</v>
      </c>
      <c r="HR89" s="48">
        <v>11160.285</v>
      </c>
      <c r="HS89" s="48">
        <v>16287.964</v>
      </c>
      <c r="HT89" s="48">
        <v>16916.25</v>
      </c>
      <c r="HU89" s="48">
        <v>18730.316999999999</v>
      </c>
      <c r="HV89" s="48">
        <v>15354.509</v>
      </c>
      <c r="HW89" s="48">
        <v>13553.444</v>
      </c>
      <c r="HX89" s="48">
        <v>7122.17</v>
      </c>
      <c r="HY89" s="48">
        <v>7537.48</v>
      </c>
      <c r="HZ89" s="48">
        <v>15745.29</v>
      </c>
      <c r="IA89" s="48">
        <v>11521.67</v>
      </c>
      <c r="IB89" s="48">
        <v>8622.6299999999992</v>
      </c>
      <c r="IC89" s="48">
        <v>6371.43</v>
      </c>
      <c r="ID89" s="48">
        <v>7348.92</v>
      </c>
      <c r="IE89" s="48">
        <v>6408.31</v>
      </c>
      <c r="IF89" s="48">
        <v>4958.8999999999996</v>
      </c>
      <c r="IG89" s="48">
        <v>6869.8</v>
      </c>
      <c r="IH89" s="48">
        <v>4114.04</v>
      </c>
      <c r="II89" s="48">
        <v>8878.24</v>
      </c>
      <c r="IJ89" s="48">
        <v>19668.669999999998</v>
      </c>
      <c r="IK89" s="47">
        <v>12600.72</v>
      </c>
      <c r="IL89" s="47">
        <v>8694.68</v>
      </c>
      <c r="IM89" s="47">
        <v>4818.33</v>
      </c>
      <c r="IN89" s="47">
        <v>2878.45</v>
      </c>
      <c r="IO89" s="47">
        <v>6173.7879999999996</v>
      </c>
      <c r="IP89" s="47">
        <v>12644.531000000001</v>
      </c>
      <c r="IQ89" s="47">
        <v>22192.233</v>
      </c>
      <c r="IR89" s="47">
        <v>12709.15</v>
      </c>
      <c r="IS89" s="49">
        <v>15319.074000000001</v>
      </c>
      <c r="IT89" s="49">
        <v>14991.61</v>
      </c>
      <c r="IU89" s="49">
        <v>8732.2199999999993</v>
      </c>
      <c r="IV89" s="49">
        <v>16600.27</v>
      </c>
      <c r="IW89" s="49">
        <v>27866.18</v>
      </c>
      <c r="IX89" s="49">
        <v>24430.98</v>
      </c>
      <c r="IY89" s="49">
        <v>34492.410000000003</v>
      </c>
      <c r="IZ89" s="49">
        <v>14002.92</v>
      </c>
      <c r="JA89" s="49">
        <v>23014.87</v>
      </c>
      <c r="JB89" s="49">
        <v>18212.48</v>
      </c>
      <c r="JC89" s="49">
        <v>9357.73</v>
      </c>
      <c r="JD89" s="49">
        <v>8254.8700000000008</v>
      </c>
      <c r="JE89" s="49">
        <v>13191.53</v>
      </c>
      <c r="JF89" s="49">
        <v>11593.32</v>
      </c>
      <c r="JG89" s="49">
        <v>9712.98</v>
      </c>
      <c r="JH89" s="49">
        <v>18321.650000000001</v>
      </c>
      <c r="JI89" s="49">
        <v>13807.68</v>
      </c>
      <c r="JJ89" s="49">
        <v>8233.67</v>
      </c>
      <c r="JK89" s="49">
        <v>2660.98</v>
      </c>
      <c r="JL89" s="49">
        <v>7170.59</v>
      </c>
      <c r="JM89" s="49">
        <v>8226.84</v>
      </c>
      <c r="JN89" s="49">
        <v>9836.24</v>
      </c>
      <c r="JO89" s="49">
        <v>9477.26</v>
      </c>
      <c r="JP89" s="49">
        <v>9515.4500000000007</v>
      </c>
      <c r="JQ89" s="49">
        <v>8514.65</v>
      </c>
      <c r="JR89" s="49">
        <v>10642.94</v>
      </c>
      <c r="JS89" s="48">
        <v>11828.51</v>
      </c>
      <c r="JT89" s="48">
        <v>18138.73</v>
      </c>
      <c r="JU89" s="48">
        <v>15366.308000000001</v>
      </c>
      <c r="JV89" s="48">
        <v>16655.04</v>
      </c>
      <c r="JW89" s="48">
        <v>14954.536</v>
      </c>
      <c r="JX89" s="48">
        <v>8632.3289999999997</v>
      </c>
      <c r="JY89" s="48">
        <v>9824.7810000000009</v>
      </c>
      <c r="JZ89" s="48">
        <v>10517.583000000001</v>
      </c>
      <c r="KA89" s="48">
        <v>9009.17</v>
      </c>
      <c r="KB89" s="48">
        <v>22136.21</v>
      </c>
      <c r="KC89" s="48">
        <v>34804.18</v>
      </c>
      <c r="KD89" s="48">
        <v>36806.997000000003</v>
      </c>
      <c r="KE89" s="48">
        <v>19689.11</v>
      </c>
      <c r="KF89" s="48">
        <v>35600.266000000003</v>
      </c>
      <c r="KG89" s="48">
        <v>28347.968000000001</v>
      </c>
      <c r="KH89" s="48">
        <v>28720.27</v>
      </c>
      <c r="KI89" s="48">
        <v>29687.718000000001</v>
      </c>
      <c r="KJ89" s="48">
        <v>25517.701000000001</v>
      </c>
      <c r="KK89" s="48">
        <v>13544.628000000001</v>
      </c>
      <c r="KL89" s="48">
        <v>45760.677000000003</v>
      </c>
      <c r="KM89" s="48">
        <v>17590.566999999999</v>
      </c>
      <c r="KN89" s="48">
        <v>11990.790999999999</v>
      </c>
      <c r="KO89" s="48">
        <v>23605.759999999998</v>
      </c>
      <c r="KP89" s="48">
        <v>28856.026000000002</v>
      </c>
      <c r="KQ89" s="48">
        <v>21801.21</v>
      </c>
      <c r="KR89" s="48">
        <v>24108.003000000001</v>
      </c>
      <c r="KS89" s="48">
        <v>18874.14</v>
      </c>
      <c r="KT89" s="48">
        <v>24475.735000000001</v>
      </c>
      <c r="KU89" s="48">
        <v>16957.11</v>
      </c>
      <c r="KV89" s="48">
        <v>15549.709000000001</v>
      </c>
      <c r="KW89" s="48">
        <v>17247.043000000001</v>
      </c>
      <c r="KX89" s="48">
        <v>31402.875</v>
      </c>
      <c r="KY89" s="48">
        <v>22359.165000000001</v>
      </c>
      <c r="KZ89" s="48">
        <v>13239.76</v>
      </c>
      <c r="LA89" s="48">
        <v>53931.245000000003</v>
      </c>
      <c r="LB89" s="48">
        <v>36124.071000000004</v>
      </c>
      <c r="LC89" s="48">
        <v>53370.324999999997</v>
      </c>
      <c r="LD89" s="48">
        <v>35380.135000000002</v>
      </c>
      <c r="LE89" s="48">
        <v>19270.287</v>
      </c>
      <c r="LF89" s="48">
        <v>23614.182000000001</v>
      </c>
      <c r="LG89" s="48">
        <v>36298.285000000003</v>
      </c>
      <c r="LH89" s="48">
        <v>42126.167000000001</v>
      </c>
      <c r="LI89" s="48">
        <v>41785.324000000001</v>
      </c>
      <c r="LJ89" s="48">
        <v>22870.449000000001</v>
      </c>
      <c r="LK89" s="48">
        <v>19815.547999999999</v>
      </c>
      <c r="LL89" s="48">
        <v>8892.2950000000001</v>
      </c>
      <c r="LM89" s="48">
        <v>73160.775999999998</v>
      </c>
      <c r="LN89" s="48">
        <v>55407.392999999996</v>
      </c>
      <c r="LO89" s="48">
        <v>46417.928999999996</v>
      </c>
      <c r="LP89" s="48">
        <v>43365.142</v>
      </c>
      <c r="LQ89" s="48">
        <v>21656.882000000001</v>
      </c>
      <c r="LR89" s="48">
        <v>20243.187999999998</v>
      </c>
      <c r="LS89" s="48">
        <v>12886.529</v>
      </c>
      <c r="LT89" s="48">
        <v>15022.445</v>
      </c>
      <c r="LU89" s="48">
        <v>18816.715</v>
      </c>
      <c r="LV89" s="48">
        <v>13605.082</v>
      </c>
      <c r="LW89" s="48">
        <v>14248.189</v>
      </c>
      <c r="LX89" s="48">
        <v>17379.056</v>
      </c>
      <c r="LY89" s="48">
        <v>5700.375</v>
      </c>
      <c r="LZ89" s="48">
        <v>12202.898999999999</v>
      </c>
      <c r="MA89" s="48">
        <v>41785.324000000001</v>
      </c>
      <c r="MB89" s="48">
        <v>41499.368000000002</v>
      </c>
      <c r="MC89" s="48">
        <v>40196.578999999998</v>
      </c>
      <c r="MD89" s="48">
        <v>35894.451999999997</v>
      </c>
      <c r="ME89" s="48">
        <v>24490.012999999999</v>
      </c>
      <c r="MF89" s="48">
        <v>12874.53</v>
      </c>
      <c r="MG89" s="48">
        <v>42485.927000000003</v>
      </c>
      <c r="MH89" s="48">
        <v>32995.288999999997</v>
      </c>
      <c r="MI89" s="48">
        <v>21733.106</v>
      </c>
      <c r="MJ89" s="48">
        <v>17592.98</v>
      </c>
      <c r="MK89" s="48">
        <v>13780.205</v>
      </c>
      <c r="ML89" s="48">
        <v>26807.219000000001</v>
      </c>
      <c r="MM89" s="48">
        <v>31841.685000000001</v>
      </c>
      <c r="MN89" s="48">
        <v>41950.63</v>
      </c>
      <c r="MO89" s="48">
        <v>36974.65</v>
      </c>
      <c r="MP89" s="48">
        <v>25059.54</v>
      </c>
      <c r="MQ89" s="48">
        <v>20041.579000000002</v>
      </c>
      <c r="MR89" s="48">
        <v>12901.388000000001</v>
      </c>
      <c r="MS89" s="48">
        <v>27255.833999999999</v>
      </c>
      <c r="MT89" s="48">
        <v>37239.076000000001</v>
      </c>
      <c r="MU89" s="48">
        <v>18647.941999999999</v>
      </c>
      <c r="MV89" s="48">
        <v>10838.19</v>
      </c>
      <c r="MW89" s="48">
        <v>23909.11</v>
      </c>
      <c r="MX89" s="48">
        <v>9122.5300000000007</v>
      </c>
      <c r="MY89" s="48">
        <v>8322.0290000000005</v>
      </c>
      <c r="MZ89" s="48">
        <v>6838.3</v>
      </c>
      <c r="NA89" s="48">
        <v>6865.0649999999996</v>
      </c>
      <c r="NB89" s="48">
        <v>4505.3</v>
      </c>
      <c r="NC89" s="48">
        <v>3870.5450000000001</v>
      </c>
      <c r="ND89" s="48">
        <v>8077.0219999999999</v>
      </c>
      <c r="NE89" s="48">
        <v>20015.744999999999</v>
      </c>
      <c r="NF89" s="48">
        <v>18177.463</v>
      </c>
      <c r="NG89" s="48">
        <v>12131.465</v>
      </c>
      <c r="NH89" s="48">
        <v>10265.319</v>
      </c>
      <c r="NI89" s="48">
        <v>10441.945</v>
      </c>
      <c r="NJ89" s="48">
        <v>7983.08</v>
      </c>
      <c r="NK89" s="48">
        <v>14411.222</v>
      </c>
      <c r="NL89" s="48">
        <v>21685.124</v>
      </c>
      <c r="NM89" s="48">
        <v>11407.396000000001</v>
      </c>
      <c r="NN89" s="48">
        <v>13108.555</v>
      </c>
      <c r="NO89" s="48">
        <v>8169.9620000000004</v>
      </c>
      <c r="NP89" s="48">
        <v>42775.525000000001</v>
      </c>
      <c r="NQ89" s="48">
        <v>88929.71</v>
      </c>
      <c r="NR89" s="48">
        <v>54510.010999999999</v>
      </c>
      <c r="NS89" s="48">
        <v>69375</v>
      </c>
      <c r="NT89" s="48">
        <v>42041.65</v>
      </c>
      <c r="NU89" s="48">
        <v>37028.885000000002</v>
      </c>
      <c r="NV89" s="48">
        <v>25819.562000000002</v>
      </c>
      <c r="NW89" s="48">
        <v>40434.567999999999</v>
      </c>
      <c r="NX89" s="48">
        <v>57289.192000000003</v>
      </c>
      <c r="NY89" s="48">
        <v>36950.745000000003</v>
      </c>
      <c r="NZ89" s="48">
        <v>49411.7575</v>
      </c>
      <c r="OA89" s="48">
        <v>50673.13</v>
      </c>
      <c r="OB89" s="48">
        <v>54061.048000000003</v>
      </c>
      <c r="OC89" s="48">
        <v>70440.460999999996</v>
      </c>
      <c r="OD89" s="48">
        <v>55660.675999999999</v>
      </c>
      <c r="OE89" s="48">
        <v>59222.934000000001</v>
      </c>
      <c r="OF89" s="48">
        <v>35782.322</v>
      </c>
      <c r="OG89" s="48">
        <v>27432.530999999999</v>
      </c>
      <c r="OH89" s="48">
        <v>24932.061000000002</v>
      </c>
      <c r="OI89" s="48">
        <v>18565.878000000001</v>
      </c>
      <c r="OJ89" s="48">
        <v>21194.401999999998</v>
      </c>
      <c r="OK89" s="48">
        <v>25859.508000000002</v>
      </c>
      <c r="OL89" s="48">
        <v>21369.723000000002</v>
      </c>
      <c r="OM89" s="48">
        <v>15599.078</v>
      </c>
      <c r="ON89" s="48">
        <v>22170.12</v>
      </c>
      <c r="OO89" s="48">
        <v>42346.8</v>
      </c>
      <c r="OP89" s="48">
        <v>15537.332</v>
      </c>
      <c r="OQ89" s="48">
        <v>10675.99</v>
      </c>
      <c r="OR89" s="48">
        <v>14878.832</v>
      </c>
      <c r="OS89" s="48">
        <v>15282.834000000001</v>
      </c>
      <c r="OT89" s="48">
        <v>11051.532999999999</v>
      </c>
      <c r="OU89" s="48">
        <v>18037.829000000002</v>
      </c>
      <c r="OV89" s="48">
        <v>34925.970999999998</v>
      </c>
      <c r="OW89" s="48">
        <v>19729.821820000001</v>
      </c>
      <c r="OX89" s="48">
        <v>15340.8555</v>
      </c>
      <c r="OY89" s="48">
        <v>18863.187000000002</v>
      </c>
      <c r="OZ89" s="48">
        <v>19129.297999999999</v>
      </c>
      <c r="PA89" s="48">
        <v>28325.073</v>
      </c>
      <c r="PB89" s="48">
        <v>20886</v>
      </c>
      <c r="PC89" s="48">
        <v>17911</v>
      </c>
      <c r="PD89" s="48">
        <v>19406.938999999998</v>
      </c>
      <c r="PE89" s="48">
        <v>16877.651000000002</v>
      </c>
      <c r="PF89" s="48">
        <v>14811.558000000001</v>
      </c>
      <c r="PG89" s="48">
        <v>19625.115000000002</v>
      </c>
      <c r="PH89" s="48">
        <v>20830.995999999999</v>
      </c>
    </row>
    <row r="90" spans="1:424" s="35" customFormat="1" x14ac:dyDescent="0.3">
      <c r="A90" s="35" t="s">
        <v>66</v>
      </c>
      <c r="B90" s="46" t="s">
        <v>61</v>
      </c>
      <c r="C90" s="49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>
        <v>53</v>
      </c>
      <c r="CP90" s="50">
        <v>199.97</v>
      </c>
      <c r="CQ90" s="50">
        <v>142.69999999999999</v>
      </c>
      <c r="CR90" s="50">
        <v>0</v>
      </c>
      <c r="CS90" s="50">
        <v>1.05</v>
      </c>
      <c r="CT90" s="50">
        <v>1535.05</v>
      </c>
      <c r="CU90" s="50">
        <v>47.18</v>
      </c>
      <c r="CV90" s="50">
        <v>0</v>
      </c>
      <c r="CW90" s="50">
        <v>0</v>
      </c>
      <c r="CX90" s="50">
        <v>0</v>
      </c>
      <c r="CY90" s="50">
        <v>0</v>
      </c>
      <c r="CZ90" s="50">
        <v>0</v>
      </c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>
        <v>328.24</v>
      </c>
      <c r="DN90" s="50">
        <v>202.14</v>
      </c>
      <c r="DO90" s="50">
        <v>5.8</v>
      </c>
      <c r="DP90" s="50">
        <v>0</v>
      </c>
      <c r="DQ90" s="50">
        <v>0</v>
      </c>
      <c r="DR90" s="50">
        <v>0</v>
      </c>
      <c r="DS90" s="50">
        <v>7.19</v>
      </c>
      <c r="DT90" s="50">
        <v>88</v>
      </c>
      <c r="DU90" s="50">
        <v>0.1</v>
      </c>
      <c r="DV90" s="50">
        <v>0</v>
      </c>
      <c r="DW90" s="50">
        <v>0</v>
      </c>
      <c r="DX90" s="50">
        <v>0</v>
      </c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>
        <v>29.5</v>
      </c>
      <c r="FU90" s="50">
        <v>36</v>
      </c>
      <c r="FV90" s="50">
        <v>0</v>
      </c>
      <c r="FW90" s="50">
        <v>0</v>
      </c>
      <c r="FX90" s="50">
        <v>119.42</v>
      </c>
      <c r="FY90" s="50">
        <v>74.5</v>
      </c>
      <c r="FZ90" s="50">
        <v>0</v>
      </c>
      <c r="GA90" s="50">
        <v>0</v>
      </c>
      <c r="GB90" s="50">
        <v>54</v>
      </c>
      <c r="GC90" s="50"/>
      <c r="GD90" s="50">
        <v>0</v>
      </c>
      <c r="GE90" s="50">
        <v>2.98</v>
      </c>
      <c r="GF90" s="50">
        <v>0</v>
      </c>
      <c r="GG90" s="50">
        <v>0</v>
      </c>
      <c r="GH90" s="50">
        <v>0</v>
      </c>
      <c r="GI90" s="50">
        <v>0</v>
      </c>
      <c r="GJ90" s="50">
        <v>0</v>
      </c>
      <c r="GK90" s="50">
        <v>6.8</v>
      </c>
      <c r="GL90" s="50" t="s">
        <v>67</v>
      </c>
      <c r="GM90" s="50">
        <v>7.5</v>
      </c>
      <c r="GN90" s="50">
        <v>57</v>
      </c>
      <c r="GO90" s="50">
        <v>0</v>
      </c>
      <c r="GP90" s="50">
        <v>45</v>
      </c>
      <c r="GQ90" s="50">
        <v>0</v>
      </c>
      <c r="GR90" s="50">
        <v>18</v>
      </c>
      <c r="GS90" s="50">
        <v>0</v>
      </c>
      <c r="GT90" s="50">
        <v>30</v>
      </c>
      <c r="GU90" s="50">
        <v>91.85</v>
      </c>
      <c r="GV90" s="50">
        <v>1880.21</v>
      </c>
      <c r="GW90" s="50">
        <v>986.63</v>
      </c>
      <c r="GX90" s="50">
        <v>2696.88</v>
      </c>
      <c r="GY90" s="50">
        <v>1787.67</v>
      </c>
      <c r="GZ90" s="50">
        <v>1291.98</v>
      </c>
      <c r="HA90" s="50">
        <v>1796.9</v>
      </c>
      <c r="HB90" s="50">
        <v>689.39</v>
      </c>
      <c r="HC90" s="50">
        <v>2068.1</v>
      </c>
      <c r="HD90" s="50">
        <v>1163.43</v>
      </c>
      <c r="HE90" s="50">
        <v>4498.08</v>
      </c>
      <c r="HF90" s="50">
        <v>2560.5700000000002</v>
      </c>
      <c r="HG90" s="50">
        <v>2254.06</v>
      </c>
      <c r="HH90" s="50">
        <v>693.36</v>
      </c>
      <c r="HI90" s="50">
        <v>12</v>
      </c>
      <c r="HJ90" s="50">
        <v>702.28</v>
      </c>
      <c r="HK90" s="50">
        <v>156.60400000000001</v>
      </c>
      <c r="HL90" s="50">
        <v>176.905</v>
      </c>
      <c r="HM90" s="50">
        <v>48</v>
      </c>
      <c r="HN90" s="50">
        <v>9</v>
      </c>
      <c r="HO90" s="50">
        <v>0</v>
      </c>
      <c r="HP90" s="50">
        <v>174.9</v>
      </c>
      <c r="HQ90" s="50">
        <v>123</v>
      </c>
      <c r="HR90" s="50">
        <v>813.73099999999999</v>
      </c>
      <c r="HS90" s="50">
        <v>1249.914</v>
      </c>
      <c r="HT90" s="50">
        <v>539.35199999999998</v>
      </c>
      <c r="HU90" s="50">
        <v>727.61300000000006</v>
      </c>
      <c r="HV90" s="50">
        <v>1182.212</v>
      </c>
      <c r="HW90" s="50">
        <v>494.25</v>
      </c>
      <c r="HX90" s="50">
        <v>67</v>
      </c>
      <c r="HY90" s="50">
        <v>0</v>
      </c>
      <c r="HZ90" s="50">
        <v>74</v>
      </c>
      <c r="IA90" s="50">
        <v>41.5</v>
      </c>
      <c r="IB90" s="50">
        <v>94</v>
      </c>
      <c r="IC90" s="50">
        <v>245</v>
      </c>
      <c r="ID90" s="50">
        <v>203.25</v>
      </c>
      <c r="IE90" s="50">
        <v>113.6</v>
      </c>
      <c r="IF90" s="50">
        <v>1.9</v>
      </c>
      <c r="IG90" s="50">
        <v>0.1</v>
      </c>
      <c r="IH90" s="50">
        <v>150.69999999999999</v>
      </c>
      <c r="II90" s="50">
        <v>100.7</v>
      </c>
      <c r="IJ90" s="50">
        <v>39.9</v>
      </c>
      <c r="IK90" s="49">
        <v>87</v>
      </c>
      <c r="IL90" s="49">
        <v>49</v>
      </c>
      <c r="IM90" s="49">
        <v>8</v>
      </c>
      <c r="IN90" s="49">
        <v>0</v>
      </c>
      <c r="IO90" s="49">
        <v>2230.13</v>
      </c>
      <c r="IP90" s="49">
        <v>1657.3689999999999</v>
      </c>
      <c r="IQ90" s="49">
        <v>5471.2139999999999</v>
      </c>
      <c r="IR90" s="49">
        <v>553.22</v>
      </c>
      <c r="IS90" s="49">
        <v>2763.0909999999999</v>
      </c>
      <c r="IT90" s="49">
        <v>909.86</v>
      </c>
      <c r="IU90" s="49">
        <v>0</v>
      </c>
      <c r="IV90" s="49">
        <v>0</v>
      </c>
      <c r="IW90" s="49">
        <v>11.02</v>
      </c>
      <c r="IX90" s="49">
        <v>0</v>
      </c>
      <c r="IY90" s="49">
        <v>0</v>
      </c>
      <c r="IZ90" s="49">
        <v>0</v>
      </c>
      <c r="JA90" s="49">
        <v>6062.78</v>
      </c>
      <c r="JB90" s="49">
        <v>15642.24</v>
      </c>
      <c r="JC90" s="49">
        <v>5293.88</v>
      </c>
      <c r="JD90" s="49">
        <v>10208.56</v>
      </c>
      <c r="JE90" s="49">
        <v>5163.45</v>
      </c>
      <c r="JF90" s="49">
        <v>978.04</v>
      </c>
      <c r="JG90" s="49">
        <v>258.02999999999997</v>
      </c>
      <c r="JH90" s="49">
        <v>0</v>
      </c>
      <c r="JI90" s="49">
        <v>4488.1000000000004</v>
      </c>
      <c r="JJ90" s="49">
        <v>77.400000000000006</v>
      </c>
      <c r="JK90" s="49">
        <v>2812.61</v>
      </c>
      <c r="JL90" s="49">
        <v>3774.4</v>
      </c>
      <c r="JM90" s="49">
        <v>1696.38</v>
      </c>
      <c r="JN90" s="49">
        <v>13744.7</v>
      </c>
      <c r="JO90" s="49">
        <v>7781.9</v>
      </c>
      <c r="JP90" s="49">
        <v>7202.06</v>
      </c>
      <c r="JQ90" s="49">
        <v>11748.16</v>
      </c>
      <c r="JR90" s="49">
        <v>601.15</v>
      </c>
      <c r="JS90" s="49">
        <v>2325.4499999999998</v>
      </c>
      <c r="JT90" s="49">
        <v>460.9</v>
      </c>
      <c r="JU90" s="49">
        <v>4370.6170000000002</v>
      </c>
      <c r="JV90" s="49">
        <v>1955.08</v>
      </c>
      <c r="JW90" s="49">
        <v>2850.5540000000001</v>
      </c>
      <c r="JX90" s="49">
        <v>5559.1580000000004</v>
      </c>
      <c r="JY90" s="49">
        <v>10838.609</v>
      </c>
      <c r="JZ90" s="49">
        <v>8494.384</v>
      </c>
      <c r="KA90" s="49">
        <v>13879.713</v>
      </c>
      <c r="KB90" s="49">
        <v>8234.1</v>
      </c>
      <c r="KC90" s="49">
        <v>3660.6089999999999</v>
      </c>
      <c r="KD90" s="49">
        <v>3166.65</v>
      </c>
      <c r="KE90" s="49">
        <v>1231.1500000000001</v>
      </c>
      <c r="KF90" s="49">
        <v>3294.9319999999998</v>
      </c>
      <c r="KG90" s="49">
        <v>5289.4219999999996</v>
      </c>
      <c r="KH90" s="49">
        <v>2180.4340000000002</v>
      </c>
      <c r="KI90" s="49">
        <v>869.125</v>
      </c>
      <c r="KJ90" s="49">
        <v>1386.02</v>
      </c>
      <c r="KK90" s="49">
        <v>6139.2</v>
      </c>
      <c r="KL90" s="49">
        <v>10911.69</v>
      </c>
      <c r="KM90" s="49">
        <v>5538.7749999999996</v>
      </c>
      <c r="KN90" s="49">
        <v>16231.5</v>
      </c>
      <c r="KO90" s="49">
        <v>10834.181</v>
      </c>
      <c r="KP90" s="49">
        <v>5372.73</v>
      </c>
      <c r="KQ90" s="49">
        <v>874.84</v>
      </c>
      <c r="KR90" s="49">
        <v>621.6</v>
      </c>
      <c r="KS90" s="49">
        <v>3055.61</v>
      </c>
      <c r="KT90" s="49">
        <v>2308.23</v>
      </c>
      <c r="KU90" s="49">
        <v>11366.9</v>
      </c>
      <c r="KV90" s="49">
        <v>10035.15</v>
      </c>
      <c r="KW90" s="49">
        <v>14063.4</v>
      </c>
      <c r="KX90" s="49">
        <v>13610.35</v>
      </c>
      <c r="KY90" s="49">
        <v>11844.218000000001</v>
      </c>
      <c r="KZ90" s="49">
        <v>6053.1570000000002</v>
      </c>
      <c r="LA90" s="49">
        <v>5149.67</v>
      </c>
      <c r="LB90" s="49">
        <v>1826.625</v>
      </c>
      <c r="LC90" s="49">
        <v>3715.49</v>
      </c>
      <c r="LD90" s="49">
        <v>2712.25</v>
      </c>
      <c r="LE90" s="49">
        <v>1867.27</v>
      </c>
      <c r="LF90" s="49">
        <v>1848.94</v>
      </c>
      <c r="LG90" s="49">
        <v>7583.973</v>
      </c>
      <c r="LH90" s="49">
        <v>7715.45</v>
      </c>
      <c r="LI90" s="49">
        <v>11720.45</v>
      </c>
      <c r="LJ90" s="49">
        <v>10268.517</v>
      </c>
      <c r="LK90" s="49">
        <v>15581.9</v>
      </c>
      <c r="LL90" s="49">
        <v>4082.26</v>
      </c>
      <c r="LM90" s="49">
        <v>7153.25</v>
      </c>
      <c r="LN90" s="49">
        <v>9295.69</v>
      </c>
      <c r="LO90" s="49">
        <v>5315.3010000000004</v>
      </c>
      <c r="LP90" s="49">
        <v>2407.5</v>
      </c>
      <c r="LQ90" s="49">
        <v>3808.81</v>
      </c>
      <c r="LR90" s="49">
        <v>5746.21</v>
      </c>
      <c r="LS90" s="49">
        <v>6208.8149999999996</v>
      </c>
      <c r="LT90" s="49">
        <v>12192.85</v>
      </c>
      <c r="LU90" s="49">
        <v>9317.7999999999993</v>
      </c>
      <c r="LV90" s="49">
        <v>10985.77</v>
      </c>
      <c r="LW90" s="49">
        <v>5961.5479999999998</v>
      </c>
      <c r="LX90" s="49">
        <v>1631.85</v>
      </c>
      <c r="LY90" s="49">
        <v>1415.5250000000001</v>
      </c>
      <c r="LZ90" s="49">
        <v>1154.95</v>
      </c>
      <c r="MA90" s="49">
        <v>11720.45</v>
      </c>
      <c r="MB90" s="49">
        <v>2468.1149999999998</v>
      </c>
      <c r="MC90" s="49">
        <v>2617.9</v>
      </c>
      <c r="MD90" s="49">
        <v>2127.3049999999998</v>
      </c>
      <c r="ME90" s="49">
        <v>3315.915</v>
      </c>
      <c r="MF90" s="49">
        <v>4355.3999999999996</v>
      </c>
      <c r="MG90" s="49">
        <v>7086.88</v>
      </c>
      <c r="MH90" s="49">
        <v>4129.25</v>
      </c>
      <c r="MI90" s="49">
        <v>2745.97</v>
      </c>
      <c r="MJ90" s="49">
        <v>968.55</v>
      </c>
      <c r="MK90" s="49">
        <v>1505.2550000000001</v>
      </c>
      <c r="ML90" s="49">
        <v>434.45</v>
      </c>
      <c r="MM90" s="49">
        <v>2115.3719999999998</v>
      </c>
      <c r="MN90" s="49">
        <v>857.65</v>
      </c>
      <c r="MO90" s="49">
        <v>2451.6889999999999</v>
      </c>
      <c r="MP90" s="49">
        <v>446.35599999999999</v>
      </c>
      <c r="MQ90" s="49">
        <v>653.07000000000005</v>
      </c>
      <c r="MR90" s="49">
        <v>466.26</v>
      </c>
      <c r="MS90" s="49">
        <v>402.31400000000002</v>
      </c>
      <c r="MT90" s="49">
        <v>6501.1705000000002</v>
      </c>
      <c r="MU90" s="49">
        <v>7568.4189999999999</v>
      </c>
      <c r="MV90" s="49">
        <v>3695.3</v>
      </c>
      <c r="MW90" s="49">
        <v>1969.71</v>
      </c>
      <c r="MX90" s="49">
        <v>1159.4169999999999</v>
      </c>
      <c r="MY90" s="49">
        <v>219.71</v>
      </c>
      <c r="MZ90" s="49">
        <v>280.89999999999998</v>
      </c>
      <c r="NA90" s="49">
        <v>493.44799999999998</v>
      </c>
      <c r="NB90" s="49">
        <v>278.35000000000002</v>
      </c>
      <c r="NC90" s="49">
        <v>526.00300000000004</v>
      </c>
      <c r="ND90" s="49">
        <v>1869.05</v>
      </c>
      <c r="NE90" s="49">
        <v>1498.251</v>
      </c>
      <c r="NF90" s="49">
        <v>5393.6180000000004</v>
      </c>
      <c r="NG90" s="49">
        <v>4176.165</v>
      </c>
      <c r="NH90" s="49">
        <v>2979.15</v>
      </c>
      <c r="NI90" s="49">
        <v>2141.634</v>
      </c>
      <c r="NJ90" s="49">
        <v>1099.596</v>
      </c>
      <c r="NK90" s="49">
        <v>6077.68</v>
      </c>
      <c r="NL90" s="49">
        <v>8315.7150000000001</v>
      </c>
      <c r="NM90" s="49">
        <v>3180.5369999999998</v>
      </c>
      <c r="NN90" s="49">
        <v>3176.52</v>
      </c>
      <c r="NO90" s="49">
        <v>3269.462</v>
      </c>
      <c r="NP90" s="49">
        <v>10753.522000000001</v>
      </c>
      <c r="NQ90" s="49">
        <v>18363.64</v>
      </c>
      <c r="NR90" s="49">
        <v>3783.875</v>
      </c>
      <c r="NS90" s="49">
        <v>6068</v>
      </c>
      <c r="NT90" s="49">
        <v>1940.165</v>
      </c>
      <c r="NU90" s="49">
        <v>5038.5290000000005</v>
      </c>
      <c r="NV90" s="49">
        <v>2194.0219999999999</v>
      </c>
      <c r="NW90" s="49">
        <v>4554.1400000000003</v>
      </c>
      <c r="NX90" s="49">
        <v>5939.4480000000003</v>
      </c>
      <c r="NY90" s="49">
        <v>4075.77</v>
      </c>
      <c r="NZ90" s="49">
        <v>1959.0419999999999</v>
      </c>
      <c r="OA90" s="49">
        <v>3253.1590000000001</v>
      </c>
      <c r="OB90" s="49">
        <v>4686.3620000000001</v>
      </c>
      <c r="OC90" s="49">
        <v>11616.55</v>
      </c>
      <c r="OD90" s="49">
        <v>13753.23</v>
      </c>
      <c r="OE90" s="49">
        <v>8191.45</v>
      </c>
      <c r="OF90" s="49">
        <v>10238.422</v>
      </c>
      <c r="OG90" s="49">
        <v>4267.3580000000002</v>
      </c>
      <c r="OH90" s="49">
        <v>2437.4250000000002</v>
      </c>
      <c r="OI90" s="49">
        <v>2641.6439999999998</v>
      </c>
      <c r="OJ90" s="49">
        <v>5845.63</v>
      </c>
      <c r="OK90" s="49">
        <v>6799.8689999999997</v>
      </c>
      <c r="OL90" s="49">
        <v>3992.442</v>
      </c>
      <c r="OM90" s="49">
        <v>3688.27</v>
      </c>
      <c r="ON90" s="49">
        <v>5751.5940000000001</v>
      </c>
      <c r="OO90" s="49">
        <v>14314.054</v>
      </c>
      <c r="OP90" s="49">
        <v>5370.585</v>
      </c>
      <c r="OQ90" s="49">
        <v>3672.4</v>
      </c>
      <c r="OR90" s="49">
        <v>4916.0559999999996</v>
      </c>
      <c r="OS90" s="49">
        <v>805.45</v>
      </c>
      <c r="OT90" s="49">
        <v>2682.0920000000001</v>
      </c>
      <c r="OU90" s="49">
        <v>7815.4849999999997</v>
      </c>
      <c r="OV90" s="49">
        <v>6620.058</v>
      </c>
      <c r="OW90" s="49">
        <v>4227.7359999999999</v>
      </c>
      <c r="OX90" s="49">
        <v>5959.1139999999996</v>
      </c>
      <c r="OY90" s="49">
        <v>5050.04</v>
      </c>
      <c r="OZ90" s="49">
        <v>7248.6660000000002</v>
      </c>
      <c r="PA90" s="49">
        <v>9594.5679999999993</v>
      </c>
      <c r="PB90" s="49">
        <v>5864</v>
      </c>
      <c r="PC90" s="49">
        <v>2388</v>
      </c>
      <c r="PD90" s="49">
        <v>3398.866</v>
      </c>
      <c r="PE90" s="49">
        <v>2158.6480000000001</v>
      </c>
      <c r="PF90" s="49">
        <v>4336.2259999999997</v>
      </c>
      <c r="PG90" s="49">
        <v>4282.5510000000004</v>
      </c>
      <c r="PH90" s="49">
        <v>2162.3159999999998</v>
      </c>
    </row>
    <row r="91" spans="1:424" s="35" customFormat="1" x14ac:dyDescent="0.3">
      <c r="A91" s="35" t="s">
        <v>85</v>
      </c>
      <c r="B91" s="46" t="s">
        <v>61</v>
      </c>
      <c r="C91" s="47">
        <v>32</v>
      </c>
      <c r="D91" s="48">
        <v>163.74</v>
      </c>
      <c r="E91" s="48">
        <v>71.86</v>
      </c>
      <c r="F91" s="48">
        <v>315.60000000000002</v>
      </c>
      <c r="G91" s="48">
        <v>272.89999999999998</v>
      </c>
      <c r="H91" s="48">
        <v>351.66</v>
      </c>
      <c r="I91" s="48">
        <v>149.69999999999999</v>
      </c>
      <c r="J91" s="48">
        <v>96.8</v>
      </c>
      <c r="K91" s="48">
        <v>123.3</v>
      </c>
      <c r="L91" s="48">
        <v>261.5</v>
      </c>
      <c r="M91" s="48">
        <v>123.7</v>
      </c>
      <c r="N91" s="48">
        <v>106.6</v>
      </c>
      <c r="O91" s="48">
        <v>234.4</v>
      </c>
      <c r="P91" s="48">
        <v>343.1</v>
      </c>
      <c r="Q91" s="48">
        <v>106.8</v>
      </c>
      <c r="R91" s="48">
        <v>264.18</v>
      </c>
      <c r="S91" s="48" t="s">
        <v>58</v>
      </c>
      <c r="T91" s="48">
        <v>119.01</v>
      </c>
      <c r="U91" s="48">
        <v>191.2</v>
      </c>
      <c r="V91" s="48">
        <v>101.9</v>
      </c>
      <c r="W91" s="48">
        <v>258.60000000000002</v>
      </c>
      <c r="X91" s="48">
        <v>268</v>
      </c>
      <c r="Y91" s="48">
        <v>288.5</v>
      </c>
      <c r="Z91" s="48">
        <v>219.5</v>
      </c>
      <c r="AA91" s="48">
        <v>356.6</v>
      </c>
      <c r="AB91" s="48">
        <v>414.5</v>
      </c>
      <c r="AC91" s="48">
        <v>402</v>
      </c>
      <c r="AD91" s="48">
        <v>569.58000000000004</v>
      </c>
      <c r="AE91" s="48">
        <v>672.68</v>
      </c>
      <c r="AF91" s="48">
        <v>699.12</v>
      </c>
      <c r="AG91" s="48">
        <v>618.66</v>
      </c>
      <c r="AH91" s="48">
        <v>425.88</v>
      </c>
      <c r="AI91" s="48">
        <v>684.47</v>
      </c>
      <c r="AJ91" s="48">
        <v>651.58000000000004</v>
      </c>
      <c r="AK91" s="48">
        <v>226.2</v>
      </c>
      <c r="AL91" s="48">
        <v>456.73</v>
      </c>
      <c r="AM91" s="48">
        <v>375.34</v>
      </c>
      <c r="AN91" s="48">
        <v>455.88</v>
      </c>
      <c r="AO91" s="48">
        <v>510.83</v>
      </c>
      <c r="AP91" s="48">
        <v>885.08</v>
      </c>
      <c r="AQ91" s="48">
        <v>812.19</v>
      </c>
      <c r="AR91" s="48">
        <v>558.5</v>
      </c>
      <c r="AS91" s="48">
        <v>539.32000000000005</v>
      </c>
      <c r="AT91" s="48">
        <v>421.75</v>
      </c>
      <c r="AU91" s="48">
        <v>1814.18</v>
      </c>
      <c r="AV91" s="48">
        <v>487.03</v>
      </c>
      <c r="AW91" s="48">
        <v>650.21</v>
      </c>
      <c r="AX91" s="48">
        <v>1157.8599999999999</v>
      </c>
      <c r="AY91" s="48">
        <v>2169.2800000000002</v>
      </c>
      <c r="AZ91" s="48">
        <v>716.04</v>
      </c>
      <c r="BA91" s="48">
        <v>1356.42</v>
      </c>
      <c r="BB91" s="48">
        <v>1110.81</v>
      </c>
      <c r="BC91" s="48">
        <v>1218.8599999999999</v>
      </c>
      <c r="BD91" s="48">
        <v>742.39</v>
      </c>
      <c r="BE91" s="48">
        <v>1029.76</v>
      </c>
      <c r="BF91" s="48">
        <v>1174.4100000000001</v>
      </c>
      <c r="BG91" s="48">
        <v>1254.48</v>
      </c>
      <c r="BH91" s="48">
        <v>1122.79</v>
      </c>
      <c r="BI91" s="48">
        <v>476.43</v>
      </c>
      <c r="BJ91" s="48">
        <v>638.55999999999995</v>
      </c>
      <c r="BK91" s="48">
        <v>918.97</v>
      </c>
      <c r="BL91" s="48">
        <v>1006.65</v>
      </c>
      <c r="BM91" s="48" t="s">
        <v>58</v>
      </c>
      <c r="BN91" s="48" t="s">
        <v>58</v>
      </c>
      <c r="BO91" s="48">
        <v>2214.0700000000002</v>
      </c>
      <c r="BP91" s="48">
        <v>939.78</v>
      </c>
      <c r="BQ91" s="48">
        <v>1364.92</v>
      </c>
      <c r="BR91" s="48">
        <v>506.1</v>
      </c>
      <c r="BS91" s="48">
        <v>541.04</v>
      </c>
      <c r="BT91" s="48">
        <v>471.3</v>
      </c>
      <c r="BU91" s="48">
        <v>737.19</v>
      </c>
      <c r="BV91" s="48">
        <v>554.70000000000005</v>
      </c>
      <c r="BW91" s="48">
        <v>621.74</v>
      </c>
      <c r="BX91" s="48">
        <v>677.06</v>
      </c>
      <c r="BY91" s="48">
        <v>844.49</v>
      </c>
      <c r="BZ91" s="48">
        <v>911.37</v>
      </c>
      <c r="CA91" s="48">
        <v>1762.6706999999999</v>
      </c>
      <c r="CB91" s="48">
        <v>1435.059</v>
      </c>
      <c r="CC91" s="48">
        <v>623.24</v>
      </c>
      <c r="CD91" s="48">
        <v>585.47</v>
      </c>
      <c r="CE91" s="48">
        <v>812.88</v>
      </c>
      <c r="CF91" s="48">
        <v>229.21</v>
      </c>
      <c r="CG91" s="48">
        <v>659.03</v>
      </c>
      <c r="CH91" s="48">
        <v>718.69</v>
      </c>
      <c r="CI91" s="48">
        <v>1844.14</v>
      </c>
      <c r="CJ91" s="48">
        <v>1609.09</v>
      </c>
      <c r="CK91" s="48">
        <v>904.47</v>
      </c>
      <c r="CL91" s="48">
        <v>1301.27</v>
      </c>
      <c r="CM91" s="48">
        <v>2509.59</v>
      </c>
      <c r="CN91" s="48">
        <v>1874.64</v>
      </c>
      <c r="CO91" s="48">
        <v>1377.9</v>
      </c>
      <c r="CP91" s="48">
        <v>1232.99</v>
      </c>
      <c r="CQ91" s="48">
        <v>1448.15</v>
      </c>
      <c r="CR91" s="48">
        <v>811.97</v>
      </c>
      <c r="CS91" s="48">
        <v>848.38</v>
      </c>
      <c r="CT91" s="48">
        <v>529.01</v>
      </c>
      <c r="CU91" s="48">
        <v>640.57000000000005</v>
      </c>
      <c r="CV91" s="48">
        <v>222.49</v>
      </c>
      <c r="CW91" s="48">
        <v>409.17</v>
      </c>
      <c r="CX91" s="48">
        <v>846.31</v>
      </c>
      <c r="CY91" s="48">
        <v>806.05</v>
      </c>
      <c r="CZ91" s="48">
        <v>711.47</v>
      </c>
      <c r="DA91" s="48">
        <v>701.23</v>
      </c>
      <c r="DB91" s="48">
        <v>785.05</v>
      </c>
      <c r="DC91" s="48">
        <v>517.49</v>
      </c>
      <c r="DD91" s="48">
        <v>870.39</v>
      </c>
      <c r="DE91" s="48">
        <v>919.59</v>
      </c>
      <c r="DF91" s="48">
        <v>1.08</v>
      </c>
      <c r="DG91" s="48">
        <v>1167.5999999999999</v>
      </c>
      <c r="DH91" s="48">
        <v>978.92100000000005</v>
      </c>
      <c r="DI91" s="48">
        <v>1365.63</v>
      </c>
      <c r="DJ91" s="48">
        <v>1284.74</v>
      </c>
      <c r="DK91" s="48">
        <v>1391.34</v>
      </c>
      <c r="DL91" s="48">
        <v>1204.51</v>
      </c>
      <c r="DM91" s="48">
        <v>2152.81</v>
      </c>
      <c r="DN91" s="48">
        <v>2163.12</v>
      </c>
      <c r="DO91" s="48">
        <v>2140.2199999999998</v>
      </c>
      <c r="DP91" s="48">
        <v>2610.89</v>
      </c>
      <c r="DQ91" s="48">
        <v>1771.3</v>
      </c>
      <c r="DR91" s="48">
        <v>2131.56</v>
      </c>
      <c r="DS91" s="48">
        <v>2052.67</v>
      </c>
      <c r="DT91" s="48">
        <v>2054.9699999999998</v>
      </c>
      <c r="DU91" s="48">
        <v>2614.94</v>
      </c>
      <c r="DV91" s="48">
        <v>3038.53</v>
      </c>
      <c r="DW91" s="48">
        <v>2832.89</v>
      </c>
      <c r="DX91" s="48">
        <v>2599.5</v>
      </c>
      <c r="DY91" s="48">
        <v>2535.9299999999998</v>
      </c>
      <c r="DZ91" s="48">
        <v>1969.82</v>
      </c>
      <c r="EA91" s="48">
        <v>2117.46</v>
      </c>
      <c r="EB91" s="48">
        <v>2105.4</v>
      </c>
      <c r="EC91" s="48">
        <v>2242.3200000000002</v>
      </c>
      <c r="ED91" s="48">
        <v>1773.27</v>
      </c>
      <c r="EE91" s="48">
        <v>1846.45</v>
      </c>
      <c r="EF91" s="48">
        <v>1973.36</v>
      </c>
      <c r="EG91" s="48">
        <v>2089.34</v>
      </c>
      <c r="EH91" s="48">
        <v>2251.48</v>
      </c>
      <c r="EI91" s="48">
        <v>2004.81</v>
      </c>
      <c r="EJ91" s="48">
        <v>1744.97</v>
      </c>
      <c r="EK91" s="48">
        <v>1033.68</v>
      </c>
      <c r="EL91" s="48">
        <v>1976.21</v>
      </c>
      <c r="EM91" s="48">
        <v>2084.88</v>
      </c>
      <c r="EN91" s="48">
        <v>2490.44</v>
      </c>
      <c r="EO91" s="48">
        <v>2456.83</v>
      </c>
      <c r="EP91" s="48">
        <v>2014.71</v>
      </c>
      <c r="EQ91" s="48">
        <v>2142.9499999999998</v>
      </c>
      <c r="ER91" s="48">
        <v>1812.56</v>
      </c>
      <c r="ES91" s="48">
        <v>2190.58</v>
      </c>
      <c r="ET91" s="48">
        <v>2547.8000000000002</v>
      </c>
      <c r="EU91" s="48">
        <v>641.42999999999995</v>
      </c>
      <c r="EV91" s="48">
        <v>2267.41</v>
      </c>
      <c r="EW91" s="48">
        <v>2933.39</v>
      </c>
      <c r="EX91" s="48">
        <f>2900.21</f>
        <v>2900.21</v>
      </c>
      <c r="EY91" s="48">
        <v>2339.7399999999998</v>
      </c>
      <c r="EZ91" s="48">
        <v>2259.06</v>
      </c>
      <c r="FA91" s="48">
        <v>2637.78</v>
      </c>
      <c r="FB91" s="48">
        <v>2217.39</v>
      </c>
      <c r="FC91" s="48">
        <v>4291.34</v>
      </c>
      <c r="FD91" s="48">
        <v>2256.1</v>
      </c>
      <c r="FE91" s="48">
        <v>2768.25</v>
      </c>
      <c r="FF91" s="48">
        <v>3047.62</v>
      </c>
      <c r="FG91" s="48">
        <v>897.74</v>
      </c>
      <c r="FH91" s="48">
        <v>3061.3</v>
      </c>
      <c r="FI91" s="48">
        <v>2773.14</v>
      </c>
      <c r="FJ91" s="48">
        <v>2816.83</v>
      </c>
      <c r="FK91" s="48">
        <v>3535.2</v>
      </c>
      <c r="FL91" s="48">
        <v>3115.48</v>
      </c>
      <c r="FM91" s="48">
        <v>3.05</v>
      </c>
      <c r="FN91" s="48">
        <v>3582.48</v>
      </c>
      <c r="FO91" s="48">
        <v>3101.2</v>
      </c>
      <c r="FP91" s="48">
        <v>2972.69</v>
      </c>
      <c r="FQ91" s="48">
        <v>2948.83</v>
      </c>
      <c r="FR91" s="48">
        <v>3714.05</v>
      </c>
      <c r="FS91" s="48">
        <v>3876.23</v>
      </c>
      <c r="FT91" s="48">
        <v>3523.99</v>
      </c>
      <c r="FU91" s="48">
        <v>3069.29</v>
      </c>
      <c r="FV91" s="48">
        <v>2776.23</v>
      </c>
      <c r="FW91" s="48">
        <v>3190.58</v>
      </c>
      <c r="FX91" s="48">
        <v>3089.67</v>
      </c>
      <c r="FY91" s="48">
        <v>3310.54</v>
      </c>
      <c r="FZ91" s="48">
        <v>3042.73</v>
      </c>
      <c r="GA91" s="48">
        <v>3071.09</v>
      </c>
      <c r="GB91" s="48">
        <v>2897.48</v>
      </c>
      <c r="GC91" s="48">
        <v>2987.85</v>
      </c>
      <c r="GD91" s="48">
        <v>3163.63</v>
      </c>
      <c r="GE91" s="48">
        <v>3347.58</v>
      </c>
      <c r="GF91" s="48">
        <v>2953</v>
      </c>
      <c r="GG91" s="48">
        <v>3090.99</v>
      </c>
      <c r="GH91" s="48">
        <v>3022.79</v>
      </c>
      <c r="GI91" s="48">
        <v>3104.91</v>
      </c>
      <c r="GJ91" s="48">
        <v>2493.4899999999998</v>
      </c>
      <c r="GK91" s="48">
        <v>3009.37</v>
      </c>
      <c r="GL91" s="48">
        <v>2499.6999999999998</v>
      </c>
      <c r="GM91" s="48">
        <v>2633.05</v>
      </c>
      <c r="GN91" s="48">
        <v>2537.8000000000002</v>
      </c>
      <c r="GO91" s="48">
        <v>2181.0500000000002</v>
      </c>
      <c r="GP91" s="48">
        <v>2289.5100000000002</v>
      </c>
      <c r="GQ91" s="48">
        <v>2794.19</v>
      </c>
      <c r="GR91" s="48">
        <v>1942.28</v>
      </c>
      <c r="GS91" s="48">
        <v>2413</v>
      </c>
      <c r="GT91" s="48">
        <v>2086.17</v>
      </c>
      <c r="GU91" s="48">
        <v>2328.46</v>
      </c>
      <c r="GV91" s="48">
        <v>2569.37</v>
      </c>
      <c r="GW91" s="48">
        <v>2359.38</v>
      </c>
      <c r="GX91" s="48">
        <v>1857.77</v>
      </c>
      <c r="GY91" s="48">
        <v>2231.1</v>
      </c>
      <c r="GZ91" s="48">
        <v>2092.9299999999998</v>
      </c>
      <c r="HA91" s="48">
        <v>1998</v>
      </c>
      <c r="HB91" s="48">
        <v>2463.7600000000002</v>
      </c>
      <c r="HC91" s="48">
        <v>2846</v>
      </c>
      <c r="HD91" s="48">
        <v>2208</v>
      </c>
      <c r="HE91" s="48">
        <v>12.327</v>
      </c>
      <c r="HF91" s="48">
        <v>1417.97</v>
      </c>
      <c r="HG91" s="48">
        <v>1599.41</v>
      </c>
      <c r="HH91" s="48">
        <v>1753.17</v>
      </c>
      <c r="HI91" s="48">
        <v>1679.24</v>
      </c>
      <c r="HJ91" s="48">
        <v>1599.31</v>
      </c>
      <c r="HK91" s="48">
        <v>2126.3200000000002</v>
      </c>
      <c r="HL91" s="48">
        <v>1804.28</v>
      </c>
      <c r="HM91" s="48">
        <v>1717.99</v>
      </c>
      <c r="HN91" s="48">
        <v>2162.94</v>
      </c>
      <c r="HO91" s="48">
        <v>2649.27</v>
      </c>
      <c r="HP91" s="48">
        <v>2022.91</v>
      </c>
      <c r="HQ91" s="48">
        <v>2136</v>
      </c>
      <c r="HR91" s="48">
        <v>1759</v>
      </c>
      <c r="HS91" s="48">
        <v>2245</v>
      </c>
      <c r="HT91" s="48">
        <v>2112.19</v>
      </c>
      <c r="HU91" s="48">
        <v>1913.6972619550299</v>
      </c>
      <c r="HV91" s="48">
        <v>1902.56</v>
      </c>
      <c r="HW91" s="48">
        <v>1776.49</v>
      </c>
      <c r="HX91" s="48">
        <v>1933.72</v>
      </c>
      <c r="HY91" s="48">
        <v>1423.97</v>
      </c>
      <c r="HZ91" s="48">
        <v>2036.3899999999999</v>
      </c>
      <c r="IA91" s="48">
        <v>2411.9199999999996</v>
      </c>
      <c r="IB91" s="48">
        <v>1967.16</v>
      </c>
      <c r="IC91" s="48">
        <v>2038.22</v>
      </c>
      <c r="ID91" s="48">
        <v>1810.83</v>
      </c>
      <c r="IE91" s="48">
        <v>1610.6100000000001</v>
      </c>
      <c r="IF91" s="48">
        <v>1411.6599999999999</v>
      </c>
      <c r="IG91" s="48">
        <v>1706.15</v>
      </c>
      <c r="IH91" s="48">
        <v>1752.7739999999999</v>
      </c>
      <c r="II91" s="48">
        <v>1546.71</v>
      </c>
      <c r="IJ91" s="48">
        <v>1394.68</v>
      </c>
      <c r="IK91" s="47">
        <v>1584.37</v>
      </c>
      <c r="IL91" s="47">
        <v>1485.06</v>
      </c>
      <c r="IM91" s="47">
        <v>1601.64</v>
      </c>
      <c r="IN91" s="47">
        <v>1774.09</v>
      </c>
      <c r="IO91" s="47">
        <v>2120.67</v>
      </c>
      <c r="IP91" s="47">
        <v>2138.9659999999999</v>
      </c>
      <c r="IQ91" s="47">
        <v>1959.0129999999999</v>
      </c>
      <c r="IR91" s="47">
        <v>1513.18</v>
      </c>
      <c r="IS91" s="49">
        <v>1870.4069999999999</v>
      </c>
      <c r="IT91" s="49">
        <v>1701.75</v>
      </c>
      <c r="IU91" s="49">
        <v>1739.2</v>
      </c>
      <c r="IV91" s="49">
        <v>1606.83</v>
      </c>
      <c r="IW91" s="49">
        <v>1639.07</v>
      </c>
      <c r="IX91" s="49">
        <v>2063.71</v>
      </c>
      <c r="IY91" s="49">
        <v>1905.6698000000001</v>
      </c>
      <c r="IZ91" s="49">
        <v>1755.63</v>
      </c>
      <c r="JA91" s="49">
        <v>1862.79</v>
      </c>
      <c r="JB91" s="49">
        <v>1774.36</v>
      </c>
      <c r="JC91" s="49">
        <v>1770.58</v>
      </c>
      <c r="JD91" s="49">
        <v>1097.28</v>
      </c>
      <c r="JE91" s="49">
        <v>1392</v>
      </c>
      <c r="JF91" s="49">
        <v>1595.19</v>
      </c>
      <c r="JG91" s="49">
        <v>1481.6</v>
      </c>
      <c r="JH91" s="49">
        <v>1405.83</v>
      </c>
      <c r="JI91" s="49">
        <v>1332.78</v>
      </c>
      <c r="JJ91" s="49">
        <v>1521.04</v>
      </c>
      <c r="JK91" s="49">
        <v>1706.77</v>
      </c>
      <c r="JL91" s="49">
        <v>1555.9</v>
      </c>
      <c r="JM91" s="49">
        <v>1535.46</v>
      </c>
      <c r="JN91" s="49">
        <v>1405.04</v>
      </c>
      <c r="JO91" s="49">
        <v>1264.28</v>
      </c>
      <c r="JP91" s="49">
        <v>1090.99</v>
      </c>
      <c r="JQ91" s="49">
        <v>1222.72</v>
      </c>
      <c r="JR91" s="49">
        <v>1351.26</v>
      </c>
      <c r="JS91" s="49">
        <v>1553.22</v>
      </c>
      <c r="JT91" s="49">
        <v>1473.12</v>
      </c>
      <c r="JU91" s="49">
        <v>1445.3109999999999</v>
      </c>
      <c r="JV91" s="49">
        <v>1767.03</v>
      </c>
      <c r="JW91" s="49">
        <v>1888.646</v>
      </c>
      <c r="JX91" s="49">
        <v>2079.5010000000002</v>
      </c>
      <c r="JY91" s="49">
        <v>1526.3019999999999</v>
      </c>
      <c r="JZ91" s="49">
        <v>1426.9490000000001</v>
      </c>
      <c r="KA91" s="49">
        <v>1400.4359999999999</v>
      </c>
      <c r="KB91" s="49">
        <v>1369.3030000000001</v>
      </c>
      <c r="KC91" s="49">
        <v>1534.46</v>
      </c>
      <c r="KD91" s="49">
        <v>1555.865</v>
      </c>
      <c r="KE91" s="49">
        <v>1684.4280000000001</v>
      </c>
      <c r="KF91" s="49">
        <v>1346.8420000000001</v>
      </c>
      <c r="KG91" s="49">
        <v>1612.133</v>
      </c>
      <c r="KH91" s="49">
        <v>1600.9590000000001</v>
      </c>
      <c r="KI91" s="49">
        <v>1726.422</v>
      </c>
      <c r="KJ91" s="49">
        <v>1623.4639999999999</v>
      </c>
      <c r="KK91" s="49">
        <v>2172.3000000000002</v>
      </c>
      <c r="KL91" s="49">
        <v>1328.6489999999999</v>
      </c>
      <c r="KM91" s="49">
        <v>1628.0170000000001</v>
      </c>
      <c r="KN91" s="49">
        <v>1412.1579999999999</v>
      </c>
      <c r="KO91" s="49">
        <v>1600.3979999999999</v>
      </c>
      <c r="KP91" s="49">
        <v>1592.0640000000001</v>
      </c>
      <c r="KQ91" s="49">
        <v>1491.982</v>
      </c>
      <c r="KR91" s="49">
        <v>1404.598</v>
      </c>
      <c r="KS91" s="49">
        <v>1438.0509999999999</v>
      </c>
      <c r="KT91" s="49">
        <v>1604.1849999999999</v>
      </c>
      <c r="KU91" s="49">
        <v>1831.3510000000001</v>
      </c>
      <c r="KV91" s="49">
        <v>2042.319</v>
      </c>
      <c r="KW91" s="49">
        <v>1861.095</v>
      </c>
      <c r="KX91" s="49">
        <v>1529.4960000000001</v>
      </c>
      <c r="KY91" s="49">
        <v>1829.3109999999999</v>
      </c>
      <c r="KZ91" s="49">
        <v>1702.0719999999999</v>
      </c>
      <c r="LA91" s="49">
        <v>1687.048</v>
      </c>
      <c r="LB91" s="49">
        <v>1769.8779999999999</v>
      </c>
      <c r="LC91" s="49">
        <v>1489.8009999999999</v>
      </c>
      <c r="LD91" s="49">
        <v>1470.8040000000001</v>
      </c>
      <c r="LE91" s="49">
        <v>1307.8820000000001</v>
      </c>
      <c r="LF91" s="49">
        <v>1451.4490000000001</v>
      </c>
      <c r="LG91" s="49">
        <v>1571.3706</v>
      </c>
      <c r="LH91" s="49">
        <v>1552.0666000000001</v>
      </c>
      <c r="LI91" s="49">
        <v>1536.54</v>
      </c>
      <c r="LJ91" s="49">
        <v>1362.645</v>
      </c>
      <c r="LK91" s="49">
        <v>1673.463</v>
      </c>
      <c r="LL91" s="49">
        <v>1677.693</v>
      </c>
      <c r="LM91" s="49">
        <v>2235.1869999999999</v>
      </c>
      <c r="LN91" s="49">
        <v>2060.3989999999999</v>
      </c>
      <c r="LO91" s="49">
        <v>2030.3691399999998</v>
      </c>
      <c r="LP91" s="49">
        <v>2214.1145000000001</v>
      </c>
      <c r="LQ91" s="49">
        <v>2268.9650000000001</v>
      </c>
      <c r="LR91" s="49">
        <v>2369.9250000000002</v>
      </c>
      <c r="LS91" s="49">
        <v>2602.6400199999998</v>
      </c>
      <c r="LT91" s="49">
        <v>2512.6140700000001</v>
      </c>
      <c r="LU91" s="49">
        <v>2873.5720000000001</v>
      </c>
      <c r="LV91" s="49">
        <v>2590.1030000000001</v>
      </c>
      <c r="LW91" s="49">
        <v>2871.9817000000003</v>
      </c>
      <c r="LX91" s="49">
        <v>2157.1315</v>
      </c>
      <c r="LY91" s="49">
        <v>2868.2067399999996</v>
      </c>
      <c r="LZ91" s="49">
        <v>2644.3867999999998</v>
      </c>
      <c r="MA91" s="49">
        <v>1536.54</v>
      </c>
      <c r="MB91" s="49">
        <v>2733.9958699999997</v>
      </c>
      <c r="MC91" s="49">
        <v>2371.8180000000002</v>
      </c>
      <c r="MD91" s="49">
        <v>2580.7570000000001</v>
      </c>
      <c r="ME91" s="49">
        <v>2165.2839599999998</v>
      </c>
      <c r="MF91" s="49">
        <v>1868.7380000000001</v>
      </c>
      <c r="MG91" s="49">
        <v>2230.018</v>
      </c>
      <c r="MH91" s="49">
        <v>1733.5722000000001</v>
      </c>
      <c r="MI91" s="49">
        <v>1318.4580000000001</v>
      </c>
      <c r="MJ91" s="49">
        <v>1122.0438000000001</v>
      </c>
      <c r="MK91" s="49">
        <v>1409.64275</v>
      </c>
      <c r="ML91" s="49">
        <v>2071.0859</v>
      </c>
      <c r="MM91" s="49">
        <v>1518.1066000000001</v>
      </c>
      <c r="MN91" s="49">
        <v>1383.9090000000001</v>
      </c>
      <c r="MO91" s="49">
        <v>1374.7635</v>
      </c>
      <c r="MP91" s="49">
        <v>1739.0221000000001</v>
      </c>
      <c r="MQ91" s="49">
        <v>1521.3506</v>
      </c>
      <c r="MR91" s="49">
        <v>1667.4802500000001</v>
      </c>
      <c r="MS91" s="49">
        <v>1448.9122500000001</v>
      </c>
      <c r="MT91" s="49">
        <v>910.4855</v>
      </c>
      <c r="MU91" s="49">
        <v>718.97749999999996</v>
      </c>
      <c r="MV91" s="49">
        <v>731.36950000000002</v>
      </c>
      <c r="MW91" s="49">
        <v>850.97765000000004</v>
      </c>
      <c r="MX91" s="49">
        <v>1284.597</v>
      </c>
      <c r="MY91" s="49">
        <v>1284.03738</v>
      </c>
      <c r="MZ91" s="49">
        <v>1275.38807</v>
      </c>
      <c r="NA91" s="49">
        <v>1138.9100699999999</v>
      </c>
      <c r="NB91" s="49">
        <v>1608.2150800000002</v>
      </c>
      <c r="NC91" s="49">
        <v>1868.1313700000001</v>
      </c>
      <c r="ND91" s="49">
        <v>1668.6204299999999</v>
      </c>
      <c r="NE91" s="49">
        <v>1665.143</v>
      </c>
      <c r="NF91" s="49">
        <v>2068.1372799999999</v>
      </c>
      <c r="NG91" s="49">
        <v>1801.5120099999999</v>
      </c>
      <c r="NH91" s="49">
        <v>1730.9520000000002</v>
      </c>
      <c r="NI91" s="49">
        <v>1831.9591399999999</v>
      </c>
      <c r="NJ91" s="49">
        <v>2015.4888700000001</v>
      </c>
      <c r="NK91" s="49">
        <v>2477.7350000000001</v>
      </c>
      <c r="NL91" s="49">
        <v>1922.2911399999998</v>
      </c>
      <c r="NM91" s="49">
        <v>2132.1408500000002</v>
      </c>
      <c r="NN91" s="49">
        <v>3157.36</v>
      </c>
      <c r="NO91" s="49">
        <v>3405.6294699999999</v>
      </c>
      <c r="NP91" s="49">
        <v>2933.1781399999995</v>
      </c>
      <c r="NQ91" s="49">
        <v>2398.6239999999998</v>
      </c>
      <c r="NR91" s="49">
        <v>2710.2757700000002</v>
      </c>
      <c r="NS91" s="49">
        <v>1971</v>
      </c>
      <c r="NT91" s="49">
        <v>1905.1678800000002</v>
      </c>
      <c r="NU91" s="49">
        <v>2013.99747</v>
      </c>
      <c r="NV91" s="49">
        <v>2038.9394099999997</v>
      </c>
      <c r="NW91" s="49">
        <v>2666.9524999999999</v>
      </c>
      <c r="NX91" s="49">
        <v>2978.7562499999999</v>
      </c>
      <c r="NY91" s="49">
        <v>2281.6374999999998</v>
      </c>
      <c r="NZ91" s="49">
        <v>2995.5487200000007</v>
      </c>
      <c r="OA91" s="49">
        <v>2406.1022499999999</v>
      </c>
      <c r="OB91" s="49">
        <v>2494.4839999999999</v>
      </c>
      <c r="OC91" s="49">
        <v>1756.88725</v>
      </c>
      <c r="OD91" s="49">
        <v>2137.5798599999998</v>
      </c>
      <c r="OE91" s="49">
        <v>1612.1015200000002</v>
      </c>
      <c r="OF91" s="49">
        <v>1543.3074300000001</v>
      </c>
      <c r="OG91" s="49">
        <v>1618.2604200000001</v>
      </c>
      <c r="OH91" s="49">
        <v>1393.73642</v>
      </c>
      <c r="OI91" s="49">
        <v>1288.807</v>
      </c>
      <c r="OJ91" s="49">
        <v>1312.7348800000002</v>
      </c>
      <c r="OK91" s="49">
        <v>1240.0333700000001</v>
      </c>
      <c r="OL91" s="49">
        <v>1955.9839999999999</v>
      </c>
      <c r="OM91" s="49">
        <v>2570.2957500000002</v>
      </c>
      <c r="ON91" s="49">
        <v>2386.0365000000002</v>
      </c>
      <c r="OO91" s="49">
        <v>2589.3364500000002</v>
      </c>
      <c r="OP91" s="49">
        <v>1399.5105000000001</v>
      </c>
      <c r="OQ91" s="49">
        <v>1548.088</v>
      </c>
      <c r="OR91" s="49">
        <v>1682.808</v>
      </c>
      <c r="OS91" s="49">
        <v>1511.8383000000001</v>
      </c>
      <c r="OT91" s="49">
        <v>1771.4247499999999</v>
      </c>
      <c r="OU91" s="49">
        <v>3745.2022499999998</v>
      </c>
      <c r="OV91" s="49">
        <v>3109.57575</v>
      </c>
      <c r="OW91" s="49">
        <v>1425.2414699999999</v>
      </c>
      <c r="OX91" s="49">
        <v>1744.5736999999999</v>
      </c>
      <c r="OY91" s="49">
        <v>2557.5320000000002</v>
      </c>
      <c r="OZ91" s="49">
        <v>2408.8719999999998</v>
      </c>
      <c r="PA91" s="49">
        <v>1649.4549999999999</v>
      </c>
      <c r="PB91" s="49">
        <v>1366</v>
      </c>
      <c r="PC91" s="49">
        <v>1258</v>
      </c>
      <c r="PD91" s="49">
        <v>1412.896</v>
      </c>
      <c r="PE91" s="49">
        <v>1247.4585300000001</v>
      </c>
      <c r="PF91" s="49">
        <v>1223.9690000000001</v>
      </c>
      <c r="PG91" s="49">
        <v>1274.1389999999999</v>
      </c>
      <c r="PH91" s="49">
        <v>1359.7860000000001</v>
      </c>
    </row>
    <row r="92" spans="1:424" s="35" customFormat="1" x14ac:dyDescent="0.3">
      <c r="A92" s="35" t="s">
        <v>29</v>
      </c>
      <c r="B92" s="46" t="s">
        <v>61</v>
      </c>
      <c r="C92" s="47">
        <v>30</v>
      </c>
      <c r="D92" s="48">
        <v>38.17</v>
      </c>
      <c r="E92" s="48" t="s">
        <v>58</v>
      </c>
      <c r="F92" s="48">
        <v>7.45</v>
      </c>
      <c r="G92" s="48" t="s">
        <v>58</v>
      </c>
      <c r="H92" s="48" t="s">
        <v>58</v>
      </c>
      <c r="I92" s="48">
        <v>20.7</v>
      </c>
      <c r="J92" s="48" t="s">
        <v>58</v>
      </c>
      <c r="K92" s="48" t="s">
        <v>58</v>
      </c>
      <c r="L92" s="48">
        <v>12.1</v>
      </c>
      <c r="M92" s="48" t="s">
        <v>58</v>
      </c>
      <c r="N92" s="48" t="s">
        <v>58</v>
      </c>
      <c r="O92" s="48">
        <v>40.200000000000003</v>
      </c>
      <c r="P92" s="48">
        <v>33.700000000000003</v>
      </c>
      <c r="Q92" s="48" t="s">
        <v>58</v>
      </c>
      <c r="R92" s="48" t="s">
        <v>58</v>
      </c>
      <c r="S92" s="48" t="s">
        <v>58</v>
      </c>
      <c r="T92" s="48">
        <v>9.6199999999999992</v>
      </c>
      <c r="U92" s="48">
        <v>35.5</v>
      </c>
      <c r="V92" s="48">
        <v>9.3000000000000007</v>
      </c>
      <c r="W92" s="48">
        <v>34.1</v>
      </c>
      <c r="X92" s="48">
        <v>0.2</v>
      </c>
      <c r="Y92" s="48">
        <v>33.9</v>
      </c>
      <c r="Z92" s="48" t="s">
        <v>58</v>
      </c>
      <c r="AA92" s="48">
        <v>33.200000000000003</v>
      </c>
      <c r="AB92" s="48">
        <v>27.1</v>
      </c>
      <c r="AC92" s="48" t="s">
        <v>58</v>
      </c>
      <c r="AD92" s="48">
        <v>22.84</v>
      </c>
      <c r="AE92" s="48">
        <v>1.65</v>
      </c>
      <c r="AF92" s="48">
        <v>60.4</v>
      </c>
      <c r="AG92" s="48">
        <v>7.14</v>
      </c>
      <c r="AH92" s="48">
        <v>270.42</v>
      </c>
      <c r="AI92" s="48">
        <v>333.73</v>
      </c>
      <c r="AJ92" s="48">
        <v>345.11</v>
      </c>
      <c r="AK92" s="48">
        <v>12.71</v>
      </c>
      <c r="AL92" s="48">
        <v>30.62</v>
      </c>
      <c r="AM92" s="48">
        <v>133.02000000000001</v>
      </c>
      <c r="AN92" s="48">
        <v>173.36</v>
      </c>
      <c r="AO92" s="48">
        <v>155.33000000000001</v>
      </c>
      <c r="AP92" s="48">
        <v>89.06</v>
      </c>
      <c r="AQ92" s="48">
        <v>208.83</v>
      </c>
      <c r="AR92" s="48">
        <v>29.16</v>
      </c>
      <c r="AS92" s="48">
        <v>32</v>
      </c>
      <c r="AT92" s="48">
        <v>38.46</v>
      </c>
      <c r="AU92" s="48">
        <v>42</v>
      </c>
      <c r="AV92" s="48">
        <v>8.52</v>
      </c>
      <c r="AW92" s="48">
        <v>98.24</v>
      </c>
      <c r="AX92" s="48">
        <v>176.23</v>
      </c>
      <c r="AY92" s="48">
        <v>21.47</v>
      </c>
      <c r="AZ92" s="48">
        <v>203.64</v>
      </c>
      <c r="BA92" s="48">
        <v>35.42</v>
      </c>
      <c r="BB92" s="48">
        <v>80</v>
      </c>
      <c r="BC92" s="48">
        <v>24.17</v>
      </c>
      <c r="BD92" s="48">
        <v>16.260000000000002</v>
      </c>
      <c r="BE92" s="48">
        <v>1093.9000000000001</v>
      </c>
      <c r="BF92" s="48">
        <v>54.67</v>
      </c>
      <c r="BG92" s="48">
        <v>143.41999999999999</v>
      </c>
      <c r="BH92" s="48">
        <v>223</v>
      </c>
      <c r="BI92" s="48" t="s">
        <v>58</v>
      </c>
      <c r="BJ92" s="48">
        <v>245</v>
      </c>
      <c r="BK92" s="48">
        <v>118.21</v>
      </c>
      <c r="BL92" s="48">
        <v>140.32</v>
      </c>
      <c r="BM92" s="48" t="s">
        <v>58</v>
      </c>
      <c r="BN92" s="48" t="s">
        <v>58</v>
      </c>
      <c r="BO92" s="48">
        <v>147.26</v>
      </c>
      <c r="BP92" s="48">
        <v>176.22</v>
      </c>
      <c r="BQ92" s="48">
        <v>159.19999999999999</v>
      </c>
      <c r="BR92" s="48">
        <v>162.91</v>
      </c>
      <c r="BS92" s="48">
        <v>134.08000000000001</v>
      </c>
      <c r="BT92" s="48">
        <v>341.9</v>
      </c>
      <c r="BU92" s="48">
        <v>161.24</v>
      </c>
      <c r="BV92" s="48">
        <v>174.44</v>
      </c>
      <c r="BW92" s="48">
        <v>139.53</v>
      </c>
      <c r="BX92" s="48">
        <v>189.59</v>
      </c>
      <c r="BY92" s="48">
        <v>145.80000000000001</v>
      </c>
      <c r="BZ92" s="48">
        <v>171.73</v>
      </c>
      <c r="CA92" s="48">
        <v>152.64019999999999</v>
      </c>
      <c r="CB92" s="48">
        <v>219.23</v>
      </c>
      <c r="CC92" s="48">
        <v>219.72</v>
      </c>
      <c r="CD92" s="48">
        <v>188.26</v>
      </c>
      <c r="CE92" s="48">
        <v>188.87</v>
      </c>
      <c r="CF92" s="48">
        <v>218.72</v>
      </c>
      <c r="CG92" s="48">
        <v>114.24</v>
      </c>
      <c r="CH92" s="48">
        <v>285.24</v>
      </c>
      <c r="CI92" s="48">
        <v>368.9</v>
      </c>
      <c r="CJ92" s="48">
        <v>372.48</v>
      </c>
      <c r="CK92" s="48">
        <v>108.42</v>
      </c>
      <c r="CL92" s="48">
        <v>208.23</v>
      </c>
      <c r="CM92" s="48">
        <v>321.77</v>
      </c>
      <c r="CN92" s="48">
        <v>329.55</v>
      </c>
      <c r="CO92" s="48">
        <v>233.55</v>
      </c>
      <c r="CP92" s="48">
        <v>1126.69</v>
      </c>
      <c r="CQ92" s="48">
        <v>1329.72</v>
      </c>
      <c r="CR92" s="48">
        <v>88.26</v>
      </c>
      <c r="CS92" s="48">
        <v>2217.27</v>
      </c>
      <c r="CT92" s="48">
        <v>1866.69</v>
      </c>
      <c r="CU92" s="48">
        <v>593.70000000000005</v>
      </c>
      <c r="CV92" s="48">
        <v>168.45</v>
      </c>
      <c r="CW92" s="48">
        <v>192.16</v>
      </c>
      <c r="CX92" s="48">
        <v>86.43</v>
      </c>
      <c r="CY92" s="48">
        <v>30.78</v>
      </c>
      <c r="CZ92" s="48">
        <v>1342.34</v>
      </c>
      <c r="DA92" s="48">
        <v>100.98</v>
      </c>
      <c r="DB92" s="48">
        <v>33.06</v>
      </c>
      <c r="DC92" s="48">
        <v>769.26</v>
      </c>
      <c r="DD92" s="48">
        <v>341.62</v>
      </c>
      <c r="DE92" s="48">
        <v>1532.6</v>
      </c>
      <c r="DF92" s="48">
        <v>879.3</v>
      </c>
      <c r="DG92" s="48">
        <v>879.3</v>
      </c>
      <c r="DH92" s="48">
        <v>1155.8720000000001</v>
      </c>
      <c r="DI92" s="48">
        <v>40.47</v>
      </c>
      <c r="DJ92" s="48">
        <v>154.4</v>
      </c>
      <c r="DK92" s="48">
        <v>38.799999999999997</v>
      </c>
      <c r="DL92" s="48">
        <v>266</v>
      </c>
      <c r="DM92" s="48">
        <v>256.22000000000003</v>
      </c>
      <c r="DN92" s="48">
        <v>236.4</v>
      </c>
      <c r="DO92" s="48">
        <v>87.3</v>
      </c>
      <c r="DP92" s="48">
        <v>180.02</v>
      </c>
      <c r="DQ92" s="48">
        <v>257.89</v>
      </c>
      <c r="DR92" s="48">
        <v>196.1</v>
      </c>
      <c r="DS92" s="48">
        <v>1640.16</v>
      </c>
      <c r="DT92" s="48">
        <v>894.61</v>
      </c>
      <c r="DU92" s="48"/>
      <c r="DV92" s="48">
        <v>185.39</v>
      </c>
      <c r="DW92" s="48">
        <v>389.58</v>
      </c>
      <c r="DX92" s="48">
        <v>473.95</v>
      </c>
      <c r="DY92" s="48">
        <v>450.21</v>
      </c>
      <c r="DZ92" s="48">
        <v>249.64</v>
      </c>
      <c r="EA92" s="48">
        <v>1389.43</v>
      </c>
      <c r="EB92" s="48">
        <v>1681.01</v>
      </c>
      <c r="EC92" s="48">
        <v>991.44</v>
      </c>
      <c r="ED92" s="48">
        <v>786.56</v>
      </c>
      <c r="EE92" s="48"/>
      <c r="EF92" s="48">
        <v>364.62</v>
      </c>
      <c r="EG92" s="48">
        <v>476.39</v>
      </c>
      <c r="EH92" s="48">
        <v>525.91999999999996</v>
      </c>
      <c r="EI92" s="48">
        <v>537.11</v>
      </c>
      <c r="EJ92" s="48">
        <v>268.14999999999998</v>
      </c>
      <c r="EK92" s="48">
        <v>452.4</v>
      </c>
      <c r="EL92" s="48">
        <v>443.20400000000001</v>
      </c>
      <c r="EM92" s="48">
        <v>1461.7</v>
      </c>
      <c r="EN92" s="48">
        <v>837.07</v>
      </c>
      <c r="EO92" s="48">
        <v>838.2</v>
      </c>
      <c r="EP92" s="48">
        <v>570.82000000000005</v>
      </c>
      <c r="EQ92" s="48">
        <v>672.3</v>
      </c>
      <c r="ER92" s="48">
        <v>1951.43</v>
      </c>
      <c r="ES92" s="48">
        <v>2724.67</v>
      </c>
      <c r="ET92" s="48">
        <v>799.9</v>
      </c>
      <c r="EU92" s="48" t="s">
        <v>59</v>
      </c>
      <c r="EV92" s="48">
        <v>750.31</v>
      </c>
      <c r="EW92" s="48">
        <v>1147.51</v>
      </c>
      <c r="EX92" s="48">
        <v>624.01</v>
      </c>
      <c r="EY92" s="48">
        <v>1009.85</v>
      </c>
      <c r="EZ92" s="48">
        <v>714.59</v>
      </c>
      <c r="FA92" s="48">
        <v>1337.68</v>
      </c>
      <c r="FB92" s="48">
        <v>972.77</v>
      </c>
      <c r="FC92" s="48">
        <v>1209.45</v>
      </c>
      <c r="FD92" s="48">
        <v>2973.76</v>
      </c>
      <c r="FE92" s="48">
        <v>3496.84</v>
      </c>
      <c r="FF92" s="48">
        <v>1232.1600000000001</v>
      </c>
      <c r="FG92" s="48">
        <v>1224.22</v>
      </c>
      <c r="FH92" s="48">
        <v>577</v>
      </c>
      <c r="FI92" s="48">
        <v>956.76</v>
      </c>
      <c r="FJ92" s="48">
        <v>768.08</v>
      </c>
      <c r="FK92" s="48">
        <v>662.1</v>
      </c>
      <c r="FL92" s="48">
        <v>718.07</v>
      </c>
      <c r="FM92" s="48">
        <v>831.13</v>
      </c>
      <c r="FN92" s="48">
        <v>623.36</v>
      </c>
      <c r="FO92" s="48">
        <v>559.41999999999996</v>
      </c>
      <c r="FP92" s="48">
        <v>601.29</v>
      </c>
      <c r="FQ92" s="48">
        <v>1078.77</v>
      </c>
      <c r="FR92" s="48">
        <v>136566.59</v>
      </c>
      <c r="FS92" s="48">
        <v>1568.84</v>
      </c>
      <c r="FT92" s="48">
        <v>1583.08</v>
      </c>
      <c r="FU92" s="48">
        <v>1200.69</v>
      </c>
      <c r="FV92" s="48">
        <v>768.87</v>
      </c>
      <c r="FW92" s="48">
        <v>416.98</v>
      </c>
      <c r="FX92" s="48">
        <v>1140.44</v>
      </c>
      <c r="FY92" s="48">
        <v>560.36</v>
      </c>
      <c r="FZ92" s="48">
        <v>893.45</v>
      </c>
      <c r="GA92" s="48">
        <v>608.4</v>
      </c>
      <c r="GB92" s="48">
        <v>1495.12</v>
      </c>
      <c r="GC92" s="48">
        <v>756.7</v>
      </c>
      <c r="GD92" s="48">
        <v>560.41</v>
      </c>
      <c r="GE92" s="48">
        <v>859.87</v>
      </c>
      <c r="GF92" s="48">
        <v>1140.69</v>
      </c>
      <c r="GG92" s="48">
        <v>1221.8599999999999</v>
      </c>
      <c r="GH92" s="48">
        <v>2151.6999999999998</v>
      </c>
      <c r="GI92" s="48">
        <v>894.29</v>
      </c>
      <c r="GJ92" s="48">
        <v>2220.08</v>
      </c>
      <c r="GK92" s="48">
        <v>3033.56</v>
      </c>
      <c r="GL92" s="48">
        <v>1955.97</v>
      </c>
      <c r="GM92" s="48">
        <v>1834.39</v>
      </c>
      <c r="GN92" s="48">
        <v>1165.94</v>
      </c>
      <c r="GO92" s="48">
        <v>1195.6400000000001</v>
      </c>
      <c r="GP92" s="48">
        <v>3174.28</v>
      </c>
      <c r="GQ92" s="48">
        <v>1739.35</v>
      </c>
      <c r="GR92" s="48">
        <v>795.62</v>
      </c>
      <c r="GS92" s="48">
        <v>849.09</v>
      </c>
      <c r="GT92" s="48">
        <v>961.52</v>
      </c>
      <c r="GU92" s="48">
        <v>1146.75</v>
      </c>
      <c r="GV92" s="48">
        <v>1404.87</v>
      </c>
      <c r="GW92" s="48">
        <v>1310.6400000000001</v>
      </c>
      <c r="GX92" s="48">
        <v>828.74</v>
      </c>
      <c r="GY92" s="48">
        <v>2502.19</v>
      </c>
      <c r="GZ92" s="48">
        <v>1703.13</v>
      </c>
      <c r="HA92" s="48">
        <v>1455.05</v>
      </c>
      <c r="HB92" s="48">
        <v>1432.46</v>
      </c>
      <c r="HC92" s="48">
        <v>1612.7</v>
      </c>
      <c r="HD92" s="48">
        <v>1378.56</v>
      </c>
      <c r="HE92" s="48">
        <v>910.51</v>
      </c>
      <c r="HF92" s="48">
        <v>1115.6500000000001</v>
      </c>
      <c r="HG92" s="48">
        <v>936.05</v>
      </c>
      <c r="HH92" s="48">
        <v>1585.56</v>
      </c>
      <c r="HI92" s="48">
        <v>954.34</v>
      </c>
      <c r="HJ92" s="48">
        <v>1463.22</v>
      </c>
      <c r="HK92" s="48">
        <v>1763.58</v>
      </c>
      <c r="HL92" s="48">
        <v>1408.64</v>
      </c>
      <c r="HM92" s="48">
        <v>2227.17</v>
      </c>
      <c r="HN92" s="48">
        <v>1313.15</v>
      </c>
      <c r="HO92" s="48">
        <v>1281.93</v>
      </c>
      <c r="HP92" s="48">
        <v>1432.46</v>
      </c>
      <c r="HQ92" s="48">
        <v>549.13099999999997</v>
      </c>
      <c r="HR92" s="48">
        <v>699.57399999999996</v>
      </c>
      <c r="HS92" s="48">
        <v>418.02</v>
      </c>
      <c r="HT92" s="48">
        <v>589.87</v>
      </c>
      <c r="HU92" s="48">
        <v>614.178</v>
      </c>
      <c r="HV92" s="48">
        <v>771.16</v>
      </c>
      <c r="HW92" s="48">
        <v>589.85</v>
      </c>
      <c r="HX92" s="48">
        <v>476.71</v>
      </c>
      <c r="HY92" s="48">
        <v>1491.1</v>
      </c>
      <c r="HZ92" s="48">
        <v>2648.42</v>
      </c>
      <c r="IA92" s="48">
        <v>2781.47</v>
      </c>
      <c r="IB92" s="48">
        <v>1675.04</v>
      </c>
      <c r="IC92" s="48">
        <v>1410.28</v>
      </c>
      <c r="ID92" s="48">
        <v>956.75</v>
      </c>
      <c r="IE92" s="48">
        <v>1038.04</v>
      </c>
      <c r="IF92" s="48">
        <v>1455.04</v>
      </c>
      <c r="IG92" s="48">
        <v>1072.0899999999999</v>
      </c>
      <c r="IH92" s="48">
        <v>757.54</v>
      </c>
      <c r="II92" s="48">
        <v>818.38</v>
      </c>
      <c r="IJ92" s="48">
        <v>1150.0999999999999</v>
      </c>
      <c r="IK92" s="47">
        <v>772.8</v>
      </c>
      <c r="IL92" s="47">
        <v>1046.18</v>
      </c>
      <c r="IM92" s="47">
        <v>715.66</v>
      </c>
      <c r="IN92" s="47">
        <v>831.67</v>
      </c>
      <c r="IO92" s="47">
        <v>650.63900000000001</v>
      </c>
      <c r="IP92" s="47">
        <v>683.87800000000004</v>
      </c>
      <c r="IQ92" s="47">
        <v>677.346</v>
      </c>
      <c r="IR92" s="47">
        <v>870.21</v>
      </c>
      <c r="IS92" s="49">
        <v>1627.046</v>
      </c>
      <c r="IT92" s="49">
        <v>954.27</v>
      </c>
      <c r="IU92" s="49">
        <v>1089.73</v>
      </c>
      <c r="IV92" s="49">
        <v>1343.34</v>
      </c>
      <c r="IW92" s="49">
        <v>574.02</v>
      </c>
      <c r="IX92" s="49">
        <v>522.41128000000003</v>
      </c>
      <c r="IY92" s="49">
        <v>788.98562000000015</v>
      </c>
      <c r="IZ92" s="49">
        <v>839.62</v>
      </c>
      <c r="JA92" s="49">
        <v>5635.63</v>
      </c>
      <c r="JB92" s="49">
        <v>1924.92</v>
      </c>
      <c r="JC92" s="49">
        <v>999.16</v>
      </c>
      <c r="JD92" s="49">
        <v>1176.99</v>
      </c>
      <c r="JE92" s="49">
        <v>865.46</v>
      </c>
      <c r="JF92" s="49">
        <v>706.44</v>
      </c>
      <c r="JG92" s="49">
        <v>1008.02</v>
      </c>
      <c r="JH92" s="49">
        <v>896.64</v>
      </c>
      <c r="JI92" s="49">
        <v>673.94</v>
      </c>
      <c r="JJ92" s="49">
        <v>781.19</v>
      </c>
      <c r="JK92" s="49">
        <v>1199.42</v>
      </c>
      <c r="JL92" s="49">
        <v>703.08</v>
      </c>
      <c r="JM92" s="49">
        <v>901.42</v>
      </c>
      <c r="JN92" s="49">
        <v>1852.65</v>
      </c>
      <c r="JO92" s="49">
        <v>713.66</v>
      </c>
      <c r="JP92" s="49">
        <v>882.76</v>
      </c>
      <c r="JQ92" s="49">
        <v>1020.17</v>
      </c>
      <c r="JR92" s="49">
        <v>2019.54</v>
      </c>
      <c r="JS92" s="49">
        <v>3630.27</v>
      </c>
      <c r="JT92" s="49">
        <v>3634.74</v>
      </c>
      <c r="JU92" s="49">
        <v>4265.7430000000004</v>
      </c>
      <c r="JV92" s="49">
        <v>3605.28</v>
      </c>
      <c r="JW92" s="49">
        <v>2755.806</v>
      </c>
      <c r="JX92" s="49">
        <v>2633.6019999999999</v>
      </c>
      <c r="JY92" s="49">
        <v>2552.42</v>
      </c>
      <c r="JZ92" s="49">
        <v>1919.529</v>
      </c>
      <c r="KA92" s="49">
        <v>4062.1509999999998</v>
      </c>
      <c r="KB92" s="49">
        <v>4641.817</v>
      </c>
      <c r="KC92" s="49">
        <v>3364.7109999999998</v>
      </c>
      <c r="KD92" s="49">
        <v>6736.3249999999998</v>
      </c>
      <c r="KE92" s="49">
        <v>4712.2979999999998</v>
      </c>
      <c r="KF92" s="49">
        <v>6809.2839999999997</v>
      </c>
      <c r="KG92" s="49">
        <v>7772.9390000000003</v>
      </c>
      <c r="KH92" s="49">
        <v>3436.3270000000002</v>
      </c>
      <c r="KI92" s="49">
        <v>5865.924</v>
      </c>
      <c r="KJ92" s="49">
        <v>5484.482</v>
      </c>
      <c r="KK92" s="49">
        <v>6226.5959999999995</v>
      </c>
      <c r="KL92" s="49">
        <v>9571.1360000000004</v>
      </c>
      <c r="KM92" s="49">
        <v>8425.4050000000007</v>
      </c>
      <c r="KN92" s="49">
        <v>5664.6620000000003</v>
      </c>
      <c r="KO92" s="49">
        <v>10231.602000000001</v>
      </c>
      <c r="KP92" s="49">
        <v>8156.4179999999997</v>
      </c>
      <c r="KQ92" s="49">
        <v>4984.9939999999997</v>
      </c>
      <c r="KR92" s="49">
        <v>4553.42</v>
      </c>
      <c r="KS92" s="49">
        <v>7568.39</v>
      </c>
      <c r="KT92" s="49">
        <v>5924.9179999999997</v>
      </c>
      <c r="KU92" s="49">
        <v>6119.6049999999996</v>
      </c>
      <c r="KV92" s="49">
        <v>4930.4679999999998</v>
      </c>
      <c r="KW92" s="49">
        <v>4802.451</v>
      </c>
      <c r="KX92" s="49">
        <v>5417.46</v>
      </c>
      <c r="KY92" s="49">
        <v>5172.701</v>
      </c>
      <c r="KZ92" s="49">
        <v>3163.1109999999999</v>
      </c>
      <c r="LA92" s="49">
        <v>7793.7030000000004</v>
      </c>
      <c r="LB92" s="49">
        <v>5567.0420000000004</v>
      </c>
      <c r="LC92" s="49">
        <v>5849.9740000000002</v>
      </c>
      <c r="LD92" s="49">
        <v>6616.7709999999997</v>
      </c>
      <c r="LE92" s="49">
        <v>9725.6859999999997</v>
      </c>
      <c r="LF92" s="49">
        <v>6082.57</v>
      </c>
      <c r="LG92" s="49">
        <v>18301.311000000002</v>
      </c>
      <c r="LH92" s="49">
        <v>18534.864000000001</v>
      </c>
      <c r="LI92" s="49">
        <v>13474.352000000001</v>
      </c>
      <c r="LJ92" s="49">
        <v>13310.718000000001</v>
      </c>
      <c r="LK92" s="49">
        <v>13646.752</v>
      </c>
      <c r="LL92" s="49">
        <v>6463.415</v>
      </c>
      <c r="LM92" s="49">
        <v>9978.1540000000005</v>
      </c>
      <c r="LN92" s="49">
        <v>13265.197</v>
      </c>
      <c r="LO92" s="49">
        <v>7534.451500000001</v>
      </c>
      <c r="LP92" s="49">
        <v>4761.3761999999997</v>
      </c>
      <c r="LQ92" s="49">
        <v>4764.885119999999</v>
      </c>
      <c r="LR92" s="49">
        <v>2695.279</v>
      </c>
      <c r="LS92" s="49">
        <v>2658.7248</v>
      </c>
      <c r="LT92" s="49">
        <v>2661.6062999999999</v>
      </c>
      <c r="LU92" s="49">
        <v>3279.7715499999999</v>
      </c>
      <c r="LV92" s="49">
        <v>6159.9449599999998</v>
      </c>
      <c r="LW92" s="49">
        <v>5409.8066700000008</v>
      </c>
      <c r="LX92" s="49">
        <v>6532.8884600000001</v>
      </c>
      <c r="LY92" s="49">
        <v>4828.1483899999994</v>
      </c>
      <c r="LZ92" s="49">
        <v>4298.2487799999999</v>
      </c>
      <c r="MA92" s="49">
        <v>13474.352000000001</v>
      </c>
      <c r="MB92" s="49">
        <v>3440.5703699999999</v>
      </c>
      <c r="MC92" s="49">
        <v>3656.79871</v>
      </c>
      <c r="MD92" s="49">
        <v>4557.5609999999997</v>
      </c>
      <c r="ME92" s="49">
        <v>6838.869169999999</v>
      </c>
      <c r="MF92" s="49">
        <v>6385.2740000000003</v>
      </c>
      <c r="MG92" s="49">
        <v>5497.2650000000003</v>
      </c>
      <c r="MH92" s="49">
        <v>7648.4420999999993</v>
      </c>
      <c r="MI92" s="49">
        <v>8181.0060000000003</v>
      </c>
      <c r="MJ92" s="49">
        <v>5479.7579999999998</v>
      </c>
      <c r="MK92" s="49">
        <v>7819.5895600000003</v>
      </c>
      <c r="ML92" s="49">
        <v>10008.31839</v>
      </c>
      <c r="MM92" s="49">
        <v>9125.8777900000005</v>
      </c>
      <c r="MN92" s="49">
        <v>8306.8258999999998</v>
      </c>
      <c r="MO92" s="49">
        <v>5698.8668899999993</v>
      </c>
      <c r="MP92" s="49">
        <v>5543.5745600000009</v>
      </c>
      <c r="MQ92" s="49">
        <v>5095.8216900000007</v>
      </c>
      <c r="MR92" s="49">
        <v>5149.0595199999998</v>
      </c>
      <c r="MS92" s="49">
        <v>4077.7554100000002</v>
      </c>
      <c r="MT92" s="49">
        <v>4202.6742699999995</v>
      </c>
      <c r="MU92" s="49">
        <v>5664.3120600000011</v>
      </c>
      <c r="MV92" s="49">
        <v>5860.3312800000003</v>
      </c>
      <c r="MW92" s="49">
        <v>6981.1751900000008</v>
      </c>
      <c r="MX92" s="49">
        <v>7505.4546</v>
      </c>
      <c r="MY92" s="49">
        <v>6648.7860000000001</v>
      </c>
      <c r="MZ92" s="49">
        <v>4174.3220000000001</v>
      </c>
      <c r="NA92" s="49">
        <v>5807.8029999999999</v>
      </c>
      <c r="NB92" s="49">
        <v>5945.6752899999992</v>
      </c>
      <c r="NC92" s="49">
        <v>6169.7123199999996</v>
      </c>
      <c r="ND92" s="49">
        <v>5730.6883500000004</v>
      </c>
      <c r="NE92" s="49">
        <v>4312.9141</v>
      </c>
      <c r="NF92" s="49">
        <v>3973.8167399999998</v>
      </c>
      <c r="NG92" s="49">
        <v>5540.3242</v>
      </c>
      <c r="NH92" s="49">
        <v>4581.8563999999997</v>
      </c>
      <c r="NI92" s="49">
        <v>5189.4664100000018</v>
      </c>
      <c r="NJ92" s="49">
        <v>4923.7157400000006</v>
      </c>
      <c r="NK92" s="49">
        <v>5399.8050000000003</v>
      </c>
      <c r="NL92" s="49">
        <v>6820.762590000003</v>
      </c>
      <c r="NM92" s="49">
        <v>5292.7001200000004</v>
      </c>
      <c r="NN92" s="49">
        <v>6620.0110000000004</v>
      </c>
      <c r="NO92" s="49">
        <v>7402.7104099999988</v>
      </c>
      <c r="NP92" s="49">
        <v>6649.4345899999998</v>
      </c>
      <c r="NQ92" s="49">
        <v>6615.2049999999999</v>
      </c>
      <c r="NR92" s="49">
        <v>8271.0346799999988</v>
      </c>
      <c r="NS92" s="49">
        <v>6963</v>
      </c>
      <c r="NT92" s="49">
        <v>14111.331359999998</v>
      </c>
      <c r="NU92" s="49">
        <v>9149.498090000001</v>
      </c>
      <c r="NV92" s="49">
        <v>18001.117190000004</v>
      </c>
      <c r="NW92" s="49">
        <v>22188.993279999999</v>
      </c>
      <c r="NX92" s="49">
        <v>18956.336710000007</v>
      </c>
      <c r="NY92" s="49">
        <v>10125.564799999998</v>
      </c>
      <c r="NZ92" s="49">
        <v>9229.1404399999974</v>
      </c>
      <c r="OA92" s="49">
        <v>13608.575920000001</v>
      </c>
      <c r="OB92" s="49">
        <v>16852.957999999999</v>
      </c>
      <c r="OC92" s="49">
        <v>13997.902830000003</v>
      </c>
      <c r="OD92" s="49">
        <v>14633.072119999997</v>
      </c>
      <c r="OE92" s="49">
        <v>16605.737659999999</v>
      </c>
      <c r="OF92" s="49">
        <v>12622.222659999999</v>
      </c>
      <c r="OG92" s="49">
        <v>18004.489600000004</v>
      </c>
      <c r="OH92" s="49">
        <v>15122.901280000002</v>
      </c>
      <c r="OI92" s="49">
        <v>13092.634</v>
      </c>
      <c r="OJ92" s="49">
        <v>10804.344589999999</v>
      </c>
      <c r="OK92" s="49">
        <v>19038.132089999988</v>
      </c>
      <c r="OL92" s="49">
        <v>22013.100685000001</v>
      </c>
      <c r="OM92" s="49">
        <v>15500.218729999997</v>
      </c>
      <c r="ON92" s="49">
        <v>11017.658065000005</v>
      </c>
      <c r="OO92" s="49">
        <v>13591.964730000011</v>
      </c>
      <c r="OP92" s="49">
        <v>10011.725799999998</v>
      </c>
      <c r="OQ92" s="49">
        <v>10097.960999999999</v>
      </c>
      <c r="OR92" s="49">
        <v>19681.184000000001</v>
      </c>
      <c r="OS92" s="49">
        <v>20428.207999999999</v>
      </c>
      <c r="OT92" s="49">
        <v>26231.027680000003</v>
      </c>
      <c r="OU92" s="49">
        <v>47748.111990000005</v>
      </c>
      <c r="OV92" s="49">
        <v>29569.466479999999</v>
      </c>
      <c r="OW92" s="49">
        <v>24806.915319999996</v>
      </c>
      <c r="OX92" s="49">
        <v>25115.430899999985</v>
      </c>
      <c r="OY92" s="49">
        <v>19531.794999999998</v>
      </c>
      <c r="OZ92" s="49">
        <v>15038.026</v>
      </c>
      <c r="PA92" s="49">
        <v>17313.325000000001</v>
      </c>
      <c r="PB92" s="49">
        <v>15155</v>
      </c>
      <c r="PC92" s="49">
        <v>21770</v>
      </c>
      <c r="PD92" s="49">
        <v>18530.797999999999</v>
      </c>
      <c r="PE92" s="49">
        <v>17188.877390000001</v>
      </c>
      <c r="PF92" s="49">
        <v>24119.173999999999</v>
      </c>
      <c r="PG92" s="49">
        <v>27346.21</v>
      </c>
      <c r="PH92" s="49">
        <v>19904.449000000001</v>
      </c>
    </row>
    <row r="93" spans="1:424" s="35" customFormat="1" x14ac:dyDescent="0.3">
      <c r="A93" s="35" t="s">
        <v>68</v>
      </c>
      <c r="B93" s="46" t="s">
        <v>61</v>
      </c>
      <c r="C93" s="47">
        <v>34</v>
      </c>
      <c r="D93" s="48">
        <v>145.44</v>
      </c>
      <c r="E93" s="48">
        <v>59.95</v>
      </c>
      <c r="F93" s="48">
        <v>122.33</v>
      </c>
      <c r="G93" s="48">
        <v>125.96</v>
      </c>
      <c r="H93" s="48">
        <v>202.27</v>
      </c>
      <c r="I93" s="48">
        <v>366.3</v>
      </c>
      <c r="J93" s="48">
        <v>177</v>
      </c>
      <c r="K93" s="48">
        <v>252.3</v>
      </c>
      <c r="L93" s="48">
        <v>203.9</v>
      </c>
      <c r="M93" s="48">
        <v>184</v>
      </c>
      <c r="N93" s="48">
        <v>101.8</v>
      </c>
      <c r="O93" s="48">
        <v>195</v>
      </c>
      <c r="P93" s="48">
        <v>147.5</v>
      </c>
      <c r="Q93" s="48">
        <v>255.4</v>
      </c>
      <c r="R93" s="48">
        <v>280.52</v>
      </c>
      <c r="S93" s="48">
        <v>161.9</v>
      </c>
      <c r="T93" s="48">
        <v>860</v>
      </c>
      <c r="U93" s="48">
        <v>654.6</v>
      </c>
      <c r="V93" s="48">
        <v>320.39999999999998</v>
      </c>
      <c r="W93" s="48">
        <v>500.5</v>
      </c>
      <c r="X93" s="48">
        <v>307</v>
      </c>
      <c r="Y93" s="48">
        <v>443.4</v>
      </c>
      <c r="Z93" s="48">
        <v>625</v>
      </c>
      <c r="AA93" s="48">
        <v>533.29999999999995</v>
      </c>
      <c r="AB93" s="48">
        <v>547.4</v>
      </c>
      <c r="AC93" s="48">
        <v>444.8</v>
      </c>
      <c r="AD93" s="48">
        <v>289.94</v>
      </c>
      <c r="AE93" s="48">
        <v>405.75</v>
      </c>
      <c r="AF93" s="48">
        <v>503.18</v>
      </c>
      <c r="AG93" s="48">
        <v>561.52</v>
      </c>
      <c r="AH93" s="48">
        <v>574.39</v>
      </c>
      <c r="AI93" s="48">
        <v>439.17</v>
      </c>
      <c r="AJ93" s="48">
        <v>548.80999999999995</v>
      </c>
      <c r="AK93" s="48">
        <v>314.89999999999998</v>
      </c>
      <c r="AL93" s="48">
        <v>818.75</v>
      </c>
      <c r="AM93" s="48">
        <v>483.26</v>
      </c>
      <c r="AN93" s="48">
        <v>778.43</v>
      </c>
      <c r="AO93" s="48">
        <v>254.63</v>
      </c>
      <c r="AP93" s="48">
        <v>433.21</v>
      </c>
      <c r="AQ93" s="48">
        <v>486.02</v>
      </c>
      <c r="AR93" s="48">
        <v>468.14</v>
      </c>
      <c r="AS93" s="48">
        <v>491.82</v>
      </c>
      <c r="AT93" s="48">
        <v>578.85</v>
      </c>
      <c r="AU93" s="48">
        <v>360.49</v>
      </c>
      <c r="AV93" s="48">
        <v>278.55</v>
      </c>
      <c r="AW93" s="48">
        <v>33420.22</v>
      </c>
      <c r="AX93" s="48">
        <v>300.58</v>
      </c>
      <c r="AY93" s="48">
        <v>378.81</v>
      </c>
      <c r="AZ93" s="48">
        <v>384.22</v>
      </c>
      <c r="BA93" s="48">
        <v>294.61</v>
      </c>
      <c r="BB93" s="48">
        <v>155.96</v>
      </c>
      <c r="BC93" s="48">
        <v>400.85</v>
      </c>
      <c r="BD93" s="48">
        <v>299</v>
      </c>
      <c r="BE93" s="48">
        <v>181.7</v>
      </c>
      <c r="BF93" s="48">
        <v>663.85</v>
      </c>
      <c r="BG93" s="48">
        <v>426.8</v>
      </c>
      <c r="BH93" s="48">
        <v>861.9</v>
      </c>
      <c r="BI93" s="48">
        <v>539.05999999999995</v>
      </c>
      <c r="BJ93" s="48">
        <v>559.53</v>
      </c>
      <c r="BK93" s="48">
        <v>183.41</v>
      </c>
      <c r="BL93" s="48">
        <v>55.33</v>
      </c>
      <c r="BM93" s="48" t="s">
        <v>58</v>
      </c>
      <c r="BN93" s="48" t="s">
        <v>58</v>
      </c>
      <c r="BO93" s="48">
        <v>517.36</v>
      </c>
      <c r="BP93" s="48">
        <v>592.87</v>
      </c>
      <c r="BQ93" s="48">
        <v>568.91999999999996</v>
      </c>
      <c r="BR93" s="48">
        <v>625.54</v>
      </c>
      <c r="BS93" s="48">
        <v>498.93</v>
      </c>
      <c r="BT93" s="48">
        <v>450.82</v>
      </c>
      <c r="BU93" s="48">
        <v>462</v>
      </c>
      <c r="BV93" s="48">
        <v>528.79999999999995</v>
      </c>
      <c r="BW93" s="48">
        <v>310.93</v>
      </c>
      <c r="BX93" s="48">
        <v>428.26</v>
      </c>
      <c r="BY93" s="48">
        <v>586.04999999999995</v>
      </c>
      <c r="BZ93" s="48">
        <v>649.79</v>
      </c>
      <c r="CA93" s="48">
        <v>807.50199999999995</v>
      </c>
      <c r="CB93" s="48">
        <v>565.45500000000004</v>
      </c>
      <c r="CC93" s="48">
        <v>115.35</v>
      </c>
      <c r="CD93" s="48">
        <v>611</v>
      </c>
      <c r="CE93" s="48">
        <v>540.39</v>
      </c>
      <c r="CF93" s="48">
        <v>24.44</v>
      </c>
      <c r="CG93" s="48">
        <v>833.74</v>
      </c>
      <c r="CH93" s="48">
        <v>635.25</v>
      </c>
      <c r="CI93" s="48">
        <v>1439.96</v>
      </c>
      <c r="CJ93" s="48">
        <v>626.49</v>
      </c>
      <c r="CK93" s="48">
        <v>692.24</v>
      </c>
      <c r="CL93" s="48">
        <v>894.86</v>
      </c>
      <c r="CM93" s="48">
        <v>999.25</v>
      </c>
      <c r="CN93" s="48">
        <v>1588.21</v>
      </c>
      <c r="CO93" s="48">
        <v>833.83</v>
      </c>
      <c r="CP93" s="48">
        <v>867.38</v>
      </c>
      <c r="CQ93" s="48">
        <v>964.81</v>
      </c>
      <c r="CR93" s="48">
        <v>1015.92</v>
      </c>
      <c r="CS93" s="48">
        <v>693.78</v>
      </c>
      <c r="CT93" s="48">
        <v>792.65</v>
      </c>
      <c r="CU93" s="48">
        <v>714.8</v>
      </c>
      <c r="CV93" s="48">
        <v>224.56</v>
      </c>
      <c r="CW93" s="48">
        <v>199.86</v>
      </c>
      <c r="CX93" s="48">
        <v>120.65</v>
      </c>
      <c r="CY93" s="48">
        <v>209.13</v>
      </c>
      <c r="CZ93" s="48">
        <v>668.08</v>
      </c>
      <c r="DA93" s="48">
        <v>1079.99</v>
      </c>
      <c r="DB93" s="48">
        <v>609.84</v>
      </c>
      <c r="DC93" s="48">
        <v>1021.18</v>
      </c>
      <c r="DD93" s="48">
        <v>817.81</v>
      </c>
      <c r="DE93" s="48">
        <v>1324.56</v>
      </c>
      <c r="DF93" s="48">
        <v>1301.78</v>
      </c>
      <c r="DG93" s="48">
        <v>1503.24</v>
      </c>
      <c r="DH93" s="48">
        <v>941</v>
      </c>
      <c r="DI93" s="48">
        <v>1481.05</v>
      </c>
      <c r="DJ93" s="48">
        <v>698.25</v>
      </c>
      <c r="DK93" s="48">
        <v>2068.52</v>
      </c>
      <c r="DL93" s="48">
        <v>867.75</v>
      </c>
      <c r="DM93" s="48">
        <v>3086.93</v>
      </c>
      <c r="DN93" s="48">
        <v>1295</v>
      </c>
      <c r="DO93" s="48">
        <v>1332.27</v>
      </c>
      <c r="DP93" s="48">
        <v>1289.79</v>
      </c>
      <c r="DQ93" s="48">
        <v>1361.29</v>
      </c>
      <c r="DR93" s="48">
        <v>1921.45</v>
      </c>
      <c r="DS93" s="48">
        <v>936.89</v>
      </c>
      <c r="DT93" s="48">
        <v>1847</v>
      </c>
      <c r="DU93" s="48">
        <v>1728.19</v>
      </c>
      <c r="DV93" s="48">
        <v>1875.35</v>
      </c>
      <c r="DW93" s="48">
        <v>2005.03</v>
      </c>
      <c r="DX93" s="48">
        <v>2120</v>
      </c>
      <c r="DY93" s="48">
        <v>4317.5200000000004</v>
      </c>
      <c r="DZ93" s="48">
        <v>1717.51</v>
      </c>
      <c r="EA93" s="48">
        <v>1468.75</v>
      </c>
      <c r="EB93" s="48">
        <v>1274.05</v>
      </c>
      <c r="EC93" s="48">
        <v>1503.84</v>
      </c>
      <c r="ED93" s="48">
        <v>2496</v>
      </c>
      <c r="EE93" s="48">
        <v>1198.3900000000001</v>
      </c>
      <c r="EF93" s="48">
        <v>269.95999999999998</v>
      </c>
      <c r="EG93" s="48">
        <v>266.49</v>
      </c>
      <c r="EH93" s="48">
        <v>1699.29</v>
      </c>
      <c r="EI93" s="48">
        <v>3139.65</v>
      </c>
      <c r="EJ93" s="48">
        <v>1540.76</v>
      </c>
      <c r="EK93" s="48">
        <v>2242.31</v>
      </c>
      <c r="EL93" s="48">
        <v>1117.49</v>
      </c>
      <c r="EM93" s="48">
        <v>969.85</v>
      </c>
      <c r="EN93" s="48">
        <v>840.14</v>
      </c>
      <c r="EO93" s="48">
        <v>1213.44</v>
      </c>
      <c r="EP93" s="48">
        <v>1174.4100000000001</v>
      </c>
      <c r="EQ93" s="48">
        <v>3652.43</v>
      </c>
      <c r="ER93" s="48">
        <v>1213.75</v>
      </c>
      <c r="ES93" s="48">
        <v>2562.08</v>
      </c>
      <c r="ET93" s="48">
        <v>2019.09</v>
      </c>
      <c r="EU93" s="48">
        <v>1290.97</v>
      </c>
      <c r="EV93" s="48">
        <v>1510.7</v>
      </c>
      <c r="EW93" s="48">
        <v>2511.44</v>
      </c>
      <c r="EX93" s="48">
        <v>1680.7</v>
      </c>
      <c r="EY93" s="48">
        <v>1100.07</v>
      </c>
      <c r="EZ93" s="48">
        <v>2174.14</v>
      </c>
      <c r="FA93" s="48">
        <v>1457.44</v>
      </c>
      <c r="FB93" s="48">
        <v>1476.85</v>
      </c>
      <c r="FC93" s="48">
        <v>1428.05</v>
      </c>
      <c r="FD93" s="48">
        <v>1538.72</v>
      </c>
      <c r="FE93" s="48">
        <v>1559.26</v>
      </c>
      <c r="FF93" s="48">
        <v>1201.67</v>
      </c>
      <c r="FG93" s="48">
        <v>1512.76</v>
      </c>
      <c r="FH93" s="48">
        <v>1737.43</v>
      </c>
      <c r="FI93" s="48">
        <v>2733.4</v>
      </c>
      <c r="FJ93" s="48">
        <v>1587.62</v>
      </c>
      <c r="FK93" s="48">
        <v>1423.21</v>
      </c>
      <c r="FL93" s="48">
        <v>3581.83</v>
      </c>
      <c r="FM93" s="48">
        <v>2302.69</v>
      </c>
      <c r="FN93" s="48">
        <v>3173.69</v>
      </c>
      <c r="FO93" s="48">
        <v>2357.7800000000002</v>
      </c>
      <c r="FP93" s="48">
        <v>3249.1</v>
      </c>
      <c r="FQ93" s="48">
        <v>1753.93</v>
      </c>
      <c r="FR93" s="48">
        <v>1645.56</v>
      </c>
      <c r="FS93" s="48">
        <v>1747.17</v>
      </c>
      <c r="FT93" s="48">
        <v>1652.62</v>
      </c>
      <c r="FU93" s="48">
        <v>2578.33</v>
      </c>
      <c r="FV93" s="48">
        <v>1590.05</v>
      </c>
      <c r="FW93" s="48">
        <v>1717.34</v>
      </c>
      <c r="FX93" s="48">
        <v>2449.59</v>
      </c>
      <c r="FY93" s="48">
        <v>2121.67</v>
      </c>
      <c r="FZ93" s="48">
        <v>2497.83</v>
      </c>
      <c r="GA93" s="48">
        <v>1773.33</v>
      </c>
      <c r="GB93" s="48">
        <v>2054.27</v>
      </c>
      <c r="GC93" s="48">
        <v>1931.5</v>
      </c>
      <c r="GD93" s="48">
        <v>1394.59</v>
      </c>
      <c r="GE93" s="48">
        <v>2583.6</v>
      </c>
      <c r="GF93" s="48">
        <v>1349.76</v>
      </c>
      <c r="GG93" s="48">
        <v>3394.63</v>
      </c>
      <c r="GH93" s="48">
        <v>1759.16</v>
      </c>
      <c r="GI93" s="48">
        <v>1873.36</v>
      </c>
      <c r="GJ93" s="48">
        <v>2316.62</v>
      </c>
      <c r="GK93" s="48">
        <v>2104.1</v>
      </c>
      <c r="GL93" s="48">
        <v>3449.66</v>
      </c>
      <c r="GM93" s="48">
        <v>1060.6099999999999</v>
      </c>
      <c r="GN93" s="48">
        <v>1533.52</v>
      </c>
      <c r="GO93" s="48">
        <v>1123.95</v>
      </c>
      <c r="GP93" s="48">
        <v>1141.33</v>
      </c>
      <c r="GQ93" s="48">
        <v>1174.03</v>
      </c>
      <c r="GR93" s="48">
        <v>1210.48</v>
      </c>
      <c r="GS93" s="48">
        <v>1820.05</v>
      </c>
      <c r="GT93" s="48">
        <v>1694.79</v>
      </c>
      <c r="GU93" s="48">
        <v>1935.47</v>
      </c>
      <c r="GV93" s="48">
        <v>1314.89</v>
      </c>
      <c r="GW93" s="48">
        <v>1027.7</v>
      </c>
      <c r="GX93" s="48">
        <v>1014.92</v>
      </c>
      <c r="GY93" s="48">
        <v>326.17</v>
      </c>
      <c r="GZ93" s="48">
        <v>795.84</v>
      </c>
      <c r="HA93" s="48">
        <v>716.54</v>
      </c>
      <c r="HB93" s="48">
        <v>854.29</v>
      </c>
      <c r="HC93" s="48">
        <v>777.81</v>
      </c>
      <c r="HD93" s="48">
        <v>500.13</v>
      </c>
      <c r="HE93" s="48">
        <v>742.93</v>
      </c>
      <c r="HF93" s="48">
        <v>420.46</v>
      </c>
      <c r="HG93" s="48">
        <v>665.62</v>
      </c>
      <c r="HH93" s="48">
        <v>581.07000000000005</v>
      </c>
      <c r="HI93" s="48">
        <v>374.73</v>
      </c>
      <c r="HJ93" s="48">
        <v>239.6</v>
      </c>
      <c r="HK93" s="48">
        <v>343.43</v>
      </c>
      <c r="HL93" s="48">
        <v>329.68</v>
      </c>
      <c r="HM93" s="48">
        <v>275.24</v>
      </c>
      <c r="HN93" s="48">
        <v>410.18</v>
      </c>
      <c r="HO93" s="48">
        <v>339.78</v>
      </c>
      <c r="HP93" s="48">
        <v>730</v>
      </c>
      <c r="HQ93" s="48">
        <v>680</v>
      </c>
      <c r="HR93" s="48">
        <v>625</v>
      </c>
      <c r="HS93" s="48">
        <v>617.67999999999995</v>
      </c>
      <c r="HT93" s="48">
        <v>832.7</v>
      </c>
      <c r="HU93" s="48">
        <v>1470.43619461358</v>
      </c>
      <c r="HV93" s="48">
        <v>934.9</v>
      </c>
      <c r="HW93" s="48">
        <v>725.61</v>
      </c>
      <c r="HX93" s="48">
        <v>787.69</v>
      </c>
      <c r="HY93" s="48">
        <v>763.19</v>
      </c>
      <c r="HZ93" s="48">
        <v>743.92</v>
      </c>
      <c r="IA93" s="48">
        <v>560.38</v>
      </c>
      <c r="IB93" s="48">
        <v>2615.0100000000002</v>
      </c>
      <c r="IC93" s="48">
        <v>2552.6499999999996</v>
      </c>
      <c r="ID93" s="48">
        <v>2500.83</v>
      </c>
      <c r="IE93" s="48">
        <v>2637.62</v>
      </c>
      <c r="IF93" s="48">
        <v>1928.35</v>
      </c>
      <c r="IG93" s="48">
        <v>1637.11</v>
      </c>
      <c r="IH93" s="48">
        <v>1709.1010000000001</v>
      </c>
      <c r="II93" s="48">
        <v>1289.02</v>
      </c>
      <c r="IJ93" s="48">
        <v>1177.7</v>
      </c>
      <c r="IK93" s="47">
        <v>1541.11</v>
      </c>
      <c r="IL93" s="47">
        <v>1612.87</v>
      </c>
      <c r="IM93" s="47">
        <v>1912.53</v>
      </c>
      <c r="IN93" s="47">
        <v>1509.75</v>
      </c>
      <c r="IO93" s="47">
        <v>1912.288</v>
      </c>
      <c r="IP93" s="47">
        <v>2114.3789999999999</v>
      </c>
      <c r="IQ93" s="47">
        <v>2272.0509999999999</v>
      </c>
      <c r="IR93" s="47">
        <v>2105.62</v>
      </c>
      <c r="IS93" s="49">
        <v>2825.498</v>
      </c>
      <c r="IT93" s="49">
        <v>2498.84</v>
      </c>
      <c r="IU93" s="49">
        <v>1861.48</v>
      </c>
      <c r="IV93" s="49">
        <v>1518.96</v>
      </c>
      <c r="IW93" s="49">
        <v>2024.32</v>
      </c>
      <c r="IX93" s="49">
        <v>2069.89</v>
      </c>
      <c r="IY93" s="49">
        <v>1749.249</v>
      </c>
      <c r="IZ93" s="49">
        <v>294.13</v>
      </c>
      <c r="JA93" s="49">
        <v>167.18</v>
      </c>
      <c r="JB93" s="49">
        <v>329.4</v>
      </c>
      <c r="JC93" s="49">
        <v>221.03</v>
      </c>
      <c r="JD93" s="49">
        <v>271.19</v>
      </c>
      <c r="JE93" s="49">
        <v>2948.7829999999999</v>
      </c>
      <c r="JF93" s="49">
        <v>1902.33</v>
      </c>
      <c r="JG93" s="49">
        <v>3226.11</v>
      </c>
      <c r="JH93" s="49">
        <v>2631.28</v>
      </c>
      <c r="JI93" s="49">
        <v>2663.6</v>
      </c>
      <c r="JJ93" s="49">
        <v>2729.9</v>
      </c>
      <c r="JK93" s="49">
        <v>2528.9899999999998</v>
      </c>
      <c r="JL93" s="49">
        <v>1641.27</v>
      </c>
      <c r="JM93" s="49">
        <v>3568.09</v>
      </c>
      <c r="JN93" s="49">
        <v>2763.71</v>
      </c>
      <c r="JO93" s="49">
        <v>2814.47</v>
      </c>
      <c r="JP93" s="49">
        <v>2392.23</v>
      </c>
      <c r="JQ93" s="49">
        <v>2499.9</v>
      </c>
      <c r="JR93" s="49">
        <v>2313.96</v>
      </c>
      <c r="JS93" s="49">
        <v>1898.46</v>
      </c>
      <c r="JT93" s="49">
        <v>2066.7800000000002</v>
      </c>
      <c r="JU93" s="49">
        <v>3564.393</v>
      </c>
      <c r="JV93" s="49">
        <v>3295.18</v>
      </c>
      <c r="JW93" s="49">
        <v>2844.498</v>
      </c>
      <c r="JX93" s="49">
        <v>2566.5309999999999</v>
      </c>
      <c r="JY93" s="49">
        <v>2604.0050000000001</v>
      </c>
      <c r="JZ93" s="49">
        <v>2655.5250000000001</v>
      </c>
      <c r="KA93" s="49">
        <v>3472.2469999999998</v>
      </c>
      <c r="KB93" s="49">
        <v>2918.4760000000001</v>
      </c>
      <c r="KC93" s="49">
        <v>2354.0430000000001</v>
      </c>
      <c r="KD93" s="49">
        <v>2229.1860000000001</v>
      </c>
      <c r="KE93" s="49">
        <v>1752.365</v>
      </c>
      <c r="KF93" s="49">
        <v>2598.4630000000002</v>
      </c>
      <c r="KG93" s="49">
        <v>2187.6889999999999</v>
      </c>
      <c r="KH93" s="49">
        <v>2147.3229999999999</v>
      </c>
      <c r="KI93" s="49">
        <v>2222.0250000000001</v>
      </c>
      <c r="KJ93" s="49">
        <v>2742.9769999999999</v>
      </c>
      <c r="KK93" s="49">
        <v>2699.9639999999999</v>
      </c>
      <c r="KL93" s="49">
        <v>1820.741</v>
      </c>
      <c r="KM93" s="49">
        <v>2425.6320000000001</v>
      </c>
      <c r="KN93" s="49">
        <v>1842.1410000000001</v>
      </c>
      <c r="KO93" s="49">
        <v>1972.742</v>
      </c>
      <c r="KP93" s="49">
        <v>1873.479</v>
      </c>
      <c r="KQ93" s="49">
        <v>1615.011</v>
      </c>
      <c r="KR93" s="49">
        <v>1591.8109999999999</v>
      </c>
      <c r="KS93" s="49">
        <v>2084.3090000000002</v>
      </c>
      <c r="KT93" s="49">
        <v>1889.539</v>
      </c>
      <c r="KU93" s="49">
        <v>2277.6880000000001</v>
      </c>
      <c r="KV93" s="49">
        <v>1945.3579999999999</v>
      </c>
      <c r="KW93" s="49">
        <v>1897.453</v>
      </c>
      <c r="KX93" s="49">
        <v>2573.0709999999999</v>
      </c>
      <c r="KY93" s="49">
        <v>1852.655</v>
      </c>
      <c r="KZ93" s="49">
        <v>2406.9650000000001</v>
      </c>
      <c r="LA93" s="49">
        <v>2754.6320000000001</v>
      </c>
      <c r="LB93" s="49">
        <v>1811.992</v>
      </c>
      <c r="LC93" s="49">
        <v>1846.7529999999999</v>
      </c>
      <c r="LD93" s="49">
        <v>1723.6279999999999</v>
      </c>
      <c r="LE93" s="49">
        <v>2400.1909999999998</v>
      </c>
      <c r="LF93" s="49">
        <v>2353.3429999999998</v>
      </c>
      <c r="LG93" s="49">
        <v>2457.17</v>
      </c>
      <c r="LH93" s="49">
        <v>2225.212</v>
      </c>
      <c r="LI93" s="49">
        <v>3053.076</v>
      </c>
      <c r="LJ93" s="49">
        <v>2370.712</v>
      </c>
      <c r="LK93" s="49">
        <v>2668.663</v>
      </c>
      <c r="LL93" s="49">
        <v>2209.4169999999999</v>
      </c>
      <c r="LM93" s="49">
        <v>1848</v>
      </c>
      <c r="LN93" s="49">
        <v>1613.7329999999999</v>
      </c>
      <c r="LO93" s="49">
        <v>1368.9849999999999</v>
      </c>
      <c r="LP93" s="49">
        <v>1999.336</v>
      </c>
      <c r="LQ93" s="49">
        <v>2231.02142</v>
      </c>
      <c r="LR93" s="49">
        <v>2022.5039999999999</v>
      </c>
      <c r="LS93" s="49">
        <v>1394.56125</v>
      </c>
      <c r="LT93" s="49">
        <v>1010.9896</v>
      </c>
      <c r="LU93" s="49">
        <v>1832.5719999999999</v>
      </c>
      <c r="LV93" s="49">
        <v>1470.6826000000001</v>
      </c>
      <c r="LW93" s="49">
        <v>1491.701</v>
      </c>
      <c r="LX93" s="49">
        <v>1226.047</v>
      </c>
      <c r="LY93" s="49">
        <v>1310.6959999999999</v>
      </c>
      <c r="LZ93" s="49">
        <v>662.02099999999996</v>
      </c>
      <c r="MA93" s="49">
        <v>3053.076</v>
      </c>
      <c r="MB93" s="49">
        <v>836.95299999999997</v>
      </c>
      <c r="MC93" s="49">
        <v>597.62099999999998</v>
      </c>
      <c r="MD93" s="49">
        <v>732.38699999999994</v>
      </c>
      <c r="ME93" s="49">
        <v>829.6413500000001</v>
      </c>
      <c r="MF93" s="49">
        <v>905.36099999999999</v>
      </c>
      <c r="MG93" s="49">
        <v>974.46</v>
      </c>
      <c r="MH93" s="49">
        <v>891.572</v>
      </c>
      <c r="MI93" s="49">
        <v>772.34900000000005</v>
      </c>
      <c r="MJ93" s="49">
        <v>248.76400000000001</v>
      </c>
      <c r="MK93" s="49">
        <v>175.88200000000001</v>
      </c>
      <c r="ML93" s="49">
        <v>226.059</v>
      </c>
      <c r="MM93" s="49">
        <v>611.77099999999996</v>
      </c>
      <c r="MN93" s="49">
        <v>503.654</v>
      </c>
      <c r="MO93" s="49">
        <v>579.49699999999996</v>
      </c>
      <c r="MP93" s="49">
        <v>410.42899999999997</v>
      </c>
      <c r="MQ93" s="49">
        <v>473.19900000000001</v>
      </c>
      <c r="MR93" s="49">
        <v>716.26599999999996</v>
      </c>
      <c r="MS93" s="49">
        <v>510.435</v>
      </c>
      <c r="MT93" s="49">
        <v>859.59699999999998</v>
      </c>
      <c r="MU93" s="49">
        <v>923.57500000000005</v>
      </c>
      <c r="MV93" s="49">
        <v>953.23299999999995</v>
      </c>
      <c r="MW93" s="49">
        <v>829.471</v>
      </c>
      <c r="MX93" s="49">
        <v>742.91800000000001</v>
      </c>
      <c r="MY93" s="49">
        <v>943.68200000000002</v>
      </c>
      <c r="MZ93" s="49">
        <v>764.53300000000002</v>
      </c>
      <c r="NA93" s="49">
        <v>674.08500000000004</v>
      </c>
      <c r="NB93" s="49">
        <v>530.47559999999999</v>
      </c>
      <c r="NC93" s="49">
        <v>598.44899999999996</v>
      </c>
      <c r="ND93" s="49">
        <v>588.39700000000005</v>
      </c>
      <c r="NE93" s="49">
        <v>586.83299999999997</v>
      </c>
      <c r="NF93" s="49">
        <v>953.81899999999996</v>
      </c>
      <c r="NG93" s="49">
        <v>898.71799999999996</v>
      </c>
      <c r="NH93" s="49">
        <v>824.80899999999997</v>
      </c>
      <c r="NI93" s="49">
        <v>672.43299999999999</v>
      </c>
      <c r="NJ93" s="49">
        <v>428.75599999999997</v>
      </c>
      <c r="NK93" s="49">
        <v>860.26099999999997</v>
      </c>
      <c r="NL93" s="49">
        <v>625.39700000000005</v>
      </c>
      <c r="NM93" s="49">
        <v>589.53499999999997</v>
      </c>
      <c r="NN93" s="49">
        <v>1270.336</v>
      </c>
      <c r="NO93" s="49">
        <v>506.58300000000003</v>
      </c>
      <c r="NP93" s="49">
        <v>721.27700000000004</v>
      </c>
      <c r="NQ93" s="49">
        <v>612.26499999999999</v>
      </c>
      <c r="NR93" s="49">
        <v>474.93799999999999</v>
      </c>
      <c r="NS93" s="49">
        <v>853</v>
      </c>
      <c r="NT93" s="49">
        <v>771.79399999999998</v>
      </c>
      <c r="NU93" s="49">
        <v>562.44200000000001</v>
      </c>
      <c r="NV93" s="49">
        <v>523.10199999999998</v>
      </c>
      <c r="NW93" s="49">
        <v>420.49200000000002</v>
      </c>
      <c r="NX93" s="49">
        <v>398.19900000000001</v>
      </c>
      <c r="NY93" s="49">
        <v>474.65</v>
      </c>
      <c r="NZ93" s="49">
        <v>629.74800000000005</v>
      </c>
      <c r="OA93" s="49">
        <v>226.203</v>
      </c>
      <c r="OB93" s="49">
        <v>514.56899999999996</v>
      </c>
      <c r="OC93" s="49">
        <v>564.42200000000003</v>
      </c>
      <c r="OD93" s="49">
        <v>310.77</v>
      </c>
      <c r="OE93" s="49">
        <v>519.97500000000002</v>
      </c>
      <c r="OF93" s="49">
        <v>387.62599999999998</v>
      </c>
      <c r="OG93" s="49">
        <v>447.774</v>
      </c>
      <c r="OH93" s="49">
        <v>483.85</v>
      </c>
      <c r="OI93" s="49">
        <v>503.65600000000001</v>
      </c>
      <c r="OJ93" s="49">
        <v>369.02100000000002</v>
      </c>
      <c r="OK93" s="49">
        <v>342.49</v>
      </c>
      <c r="OL93" s="49">
        <v>834.43799999999999</v>
      </c>
      <c r="OM93" s="49">
        <v>398.44799999999998</v>
      </c>
      <c r="ON93" s="49">
        <v>286.30399999999997</v>
      </c>
      <c r="OO93" s="49">
        <v>491.87799999999999</v>
      </c>
      <c r="OP93" s="49">
        <v>292.82799999999997</v>
      </c>
      <c r="OQ93" s="49">
        <v>492.57799999999997</v>
      </c>
      <c r="OR93" s="49">
        <v>340.45400000000001</v>
      </c>
      <c r="OS93" s="49">
        <v>545.404</v>
      </c>
      <c r="OT93" s="49">
        <v>394.63400000000001</v>
      </c>
      <c r="OU93" s="49">
        <v>521.39099999999996</v>
      </c>
      <c r="OV93" s="49">
        <v>542.27099999999996</v>
      </c>
      <c r="OW93" s="49">
        <v>361.596</v>
      </c>
      <c r="OX93" s="49">
        <v>507.87099999999998</v>
      </c>
      <c r="OY93" s="49">
        <v>453.49799999999999</v>
      </c>
      <c r="OZ93" s="49">
        <v>479.43599999999998</v>
      </c>
      <c r="PA93" s="49">
        <v>360.86200000000002</v>
      </c>
      <c r="PB93" s="49">
        <v>607</v>
      </c>
      <c r="PC93" s="49">
        <v>378</v>
      </c>
      <c r="PD93" s="49">
        <v>564.34799999999996</v>
      </c>
      <c r="PE93" s="49">
        <v>460.57799999999997</v>
      </c>
      <c r="PF93" s="49">
        <v>625.05999999999995</v>
      </c>
      <c r="PG93" s="49">
        <v>459.84199999999998</v>
      </c>
      <c r="PH93" s="49">
        <v>336.60199999999998</v>
      </c>
    </row>
    <row r="94" spans="1:424" s="35" customFormat="1" x14ac:dyDescent="0.3">
      <c r="A94" s="35" t="s">
        <v>24</v>
      </c>
      <c r="B94" s="46" t="s">
        <v>61</v>
      </c>
      <c r="C94" s="47" t="s">
        <v>58</v>
      </c>
      <c r="D94" s="48" t="s">
        <v>58</v>
      </c>
      <c r="E94" s="48" t="s">
        <v>58</v>
      </c>
      <c r="F94" s="48" t="s">
        <v>58</v>
      </c>
      <c r="G94" s="48" t="s">
        <v>58</v>
      </c>
      <c r="H94" s="48" t="s">
        <v>58</v>
      </c>
      <c r="I94" s="48" t="s">
        <v>58</v>
      </c>
      <c r="J94" s="48" t="s">
        <v>58</v>
      </c>
      <c r="K94" s="48" t="s">
        <v>58</v>
      </c>
      <c r="L94" s="48" t="s">
        <v>58</v>
      </c>
      <c r="M94" s="48" t="s">
        <v>58</v>
      </c>
      <c r="N94" s="48" t="s">
        <v>58</v>
      </c>
      <c r="O94" s="48" t="s">
        <v>58</v>
      </c>
      <c r="P94" s="48" t="s">
        <v>58</v>
      </c>
      <c r="Q94" s="48" t="s">
        <v>58</v>
      </c>
      <c r="R94" s="48" t="s">
        <v>58</v>
      </c>
      <c r="S94" s="48" t="s">
        <v>58</v>
      </c>
      <c r="T94" s="48" t="s">
        <v>58</v>
      </c>
      <c r="U94" s="48" t="s">
        <v>58</v>
      </c>
      <c r="V94" s="48" t="s">
        <v>58</v>
      </c>
      <c r="W94" s="48" t="s">
        <v>58</v>
      </c>
      <c r="X94" s="48" t="s">
        <v>58</v>
      </c>
      <c r="Y94" s="48" t="s">
        <v>58</v>
      </c>
      <c r="Z94" s="48" t="s">
        <v>58</v>
      </c>
      <c r="AA94" s="48" t="s">
        <v>58</v>
      </c>
      <c r="AB94" s="48" t="s">
        <v>58</v>
      </c>
      <c r="AC94" s="48" t="s">
        <v>58</v>
      </c>
      <c r="AD94" s="48" t="s">
        <v>58</v>
      </c>
      <c r="AE94" s="48" t="s">
        <v>58</v>
      </c>
      <c r="AF94" s="48" t="s">
        <v>58</v>
      </c>
      <c r="AG94" s="48" t="s">
        <v>58</v>
      </c>
      <c r="AH94" s="48" t="s">
        <v>58</v>
      </c>
      <c r="AI94" s="48" t="s">
        <v>58</v>
      </c>
      <c r="AJ94" s="48">
        <v>1200</v>
      </c>
      <c r="AK94" s="48" t="s">
        <v>58</v>
      </c>
      <c r="AL94" s="48" t="s">
        <v>58</v>
      </c>
      <c r="AM94" s="48" t="s">
        <v>58</v>
      </c>
      <c r="AN94" s="48" t="s">
        <v>58</v>
      </c>
      <c r="AO94" s="48" t="s">
        <v>58</v>
      </c>
      <c r="AP94" s="48" t="s">
        <v>58</v>
      </c>
      <c r="AQ94" s="48" t="s">
        <v>58</v>
      </c>
      <c r="AR94" s="48" t="s">
        <v>58</v>
      </c>
      <c r="AS94" s="48" t="s">
        <v>58</v>
      </c>
      <c r="AT94" s="48" t="s">
        <v>58</v>
      </c>
      <c r="AU94" s="48" t="s">
        <v>58</v>
      </c>
      <c r="AV94" s="48" t="s">
        <v>58</v>
      </c>
      <c r="AW94" s="48" t="s">
        <v>58</v>
      </c>
      <c r="AX94" s="48" t="s">
        <v>58</v>
      </c>
      <c r="AY94" s="48" t="s">
        <v>58</v>
      </c>
      <c r="AZ94" s="48" t="s">
        <v>58</v>
      </c>
      <c r="BA94" s="48" t="s">
        <v>58</v>
      </c>
      <c r="BB94" s="48" t="s">
        <v>58</v>
      </c>
      <c r="BC94" s="48" t="s">
        <v>58</v>
      </c>
      <c r="BD94" s="48" t="s">
        <v>58</v>
      </c>
      <c r="BE94" s="48" t="s">
        <v>58</v>
      </c>
      <c r="BF94" s="48" t="s">
        <v>58</v>
      </c>
      <c r="BG94" s="48" t="s">
        <v>58</v>
      </c>
      <c r="BH94" s="48" t="s">
        <v>58</v>
      </c>
      <c r="BI94" s="48" t="s">
        <v>58</v>
      </c>
      <c r="BJ94" s="48" t="s">
        <v>58</v>
      </c>
      <c r="BK94" s="48" t="s">
        <v>58</v>
      </c>
      <c r="BL94" s="48" t="s">
        <v>58</v>
      </c>
      <c r="BM94" s="48" t="s">
        <v>58</v>
      </c>
      <c r="BN94" s="48" t="s">
        <v>58</v>
      </c>
      <c r="BO94" s="48" t="s">
        <v>58</v>
      </c>
      <c r="BP94" s="48" t="s">
        <v>58</v>
      </c>
      <c r="BQ94" s="48" t="s">
        <v>58</v>
      </c>
      <c r="BR94" s="48" t="s">
        <v>58</v>
      </c>
      <c r="BS94" s="48" t="s">
        <v>58</v>
      </c>
      <c r="BT94" s="48" t="s">
        <v>58</v>
      </c>
      <c r="BU94" s="48" t="s">
        <v>58</v>
      </c>
      <c r="BV94" s="48" t="s">
        <v>58</v>
      </c>
      <c r="BW94" s="48" t="s">
        <v>58</v>
      </c>
      <c r="BX94" s="48" t="s">
        <v>58</v>
      </c>
      <c r="BY94" s="48" t="s">
        <v>58</v>
      </c>
      <c r="BZ94" s="48" t="s">
        <v>58</v>
      </c>
      <c r="CA94" s="48" t="s">
        <v>58</v>
      </c>
      <c r="CB94" s="48" t="s">
        <v>58</v>
      </c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 t="s">
        <v>58</v>
      </c>
      <c r="DB94" s="48" t="s">
        <v>58</v>
      </c>
      <c r="DC94" s="48" t="s">
        <v>58</v>
      </c>
      <c r="DD94" s="48" t="s">
        <v>58</v>
      </c>
      <c r="DE94" s="48" t="s">
        <v>58</v>
      </c>
      <c r="DF94" s="48" t="s">
        <v>58</v>
      </c>
      <c r="DG94" s="48" t="s">
        <v>58</v>
      </c>
      <c r="DH94" s="48" t="s">
        <v>58</v>
      </c>
      <c r="DI94" s="48" t="s">
        <v>59</v>
      </c>
      <c r="DJ94" s="48" t="s">
        <v>59</v>
      </c>
      <c r="DK94" s="48" t="s">
        <v>59</v>
      </c>
      <c r="DL94" s="48" t="s">
        <v>59</v>
      </c>
      <c r="DM94" s="48" t="s">
        <v>59</v>
      </c>
      <c r="DN94" s="48" t="s">
        <v>59</v>
      </c>
      <c r="DO94" s="48" t="s">
        <v>59</v>
      </c>
      <c r="DP94" s="48" t="s">
        <v>59</v>
      </c>
      <c r="DQ94" s="48" t="s">
        <v>59</v>
      </c>
      <c r="DR94" s="48" t="s">
        <v>59</v>
      </c>
      <c r="DS94" s="48" t="s">
        <v>59</v>
      </c>
      <c r="DT94" s="48" t="s">
        <v>59</v>
      </c>
      <c r="DU94" s="48" t="s">
        <v>59</v>
      </c>
      <c r="DV94" s="48" t="s">
        <v>59</v>
      </c>
      <c r="DW94" s="48" t="s">
        <v>59</v>
      </c>
      <c r="DX94" s="48" t="s">
        <v>59</v>
      </c>
      <c r="DY94" s="48" t="s">
        <v>59</v>
      </c>
      <c r="DZ94" s="48" t="s">
        <v>59</v>
      </c>
      <c r="EA94" s="48" t="s">
        <v>59</v>
      </c>
      <c r="EB94" s="48" t="s">
        <v>59</v>
      </c>
      <c r="EC94" s="48" t="s">
        <v>59</v>
      </c>
      <c r="ED94" s="48" t="s">
        <v>59</v>
      </c>
      <c r="EE94" s="48" t="s">
        <v>59</v>
      </c>
      <c r="EF94" s="48" t="s">
        <v>59</v>
      </c>
      <c r="EG94" s="48" t="s">
        <v>59</v>
      </c>
      <c r="EH94" s="48" t="s">
        <v>59</v>
      </c>
      <c r="EI94" s="48" t="s">
        <v>59</v>
      </c>
      <c r="EJ94" s="48" t="s">
        <v>59</v>
      </c>
      <c r="EK94" s="48" t="s">
        <v>59</v>
      </c>
      <c r="EL94" s="48" t="s">
        <v>59</v>
      </c>
      <c r="EM94" s="48" t="s">
        <v>59</v>
      </c>
      <c r="EN94" s="48" t="s">
        <v>59</v>
      </c>
      <c r="EO94" s="48" t="s">
        <v>59</v>
      </c>
      <c r="EP94" s="48" t="s">
        <v>59</v>
      </c>
      <c r="EQ94" s="48" t="s">
        <v>59</v>
      </c>
      <c r="ER94" s="48" t="s">
        <v>59</v>
      </c>
      <c r="ES94" s="48" t="s">
        <v>59</v>
      </c>
      <c r="ET94" s="48" t="s">
        <v>59</v>
      </c>
      <c r="EU94" s="48" t="s">
        <v>59</v>
      </c>
      <c r="EV94" s="48" t="s">
        <v>59</v>
      </c>
      <c r="EW94" s="48" t="s">
        <v>59</v>
      </c>
      <c r="EX94" s="48" t="s">
        <v>59</v>
      </c>
      <c r="EY94" s="48" t="s">
        <v>59</v>
      </c>
      <c r="EZ94" s="48" t="s">
        <v>59</v>
      </c>
      <c r="FA94" s="48" t="s">
        <v>59</v>
      </c>
      <c r="FB94" s="48" t="s">
        <v>59</v>
      </c>
      <c r="FC94" s="48" t="s">
        <v>59</v>
      </c>
      <c r="FD94" s="48" t="s">
        <v>59</v>
      </c>
      <c r="FE94" s="48" t="s">
        <v>59</v>
      </c>
      <c r="FF94" s="48" t="s">
        <v>59</v>
      </c>
      <c r="FG94" s="48" t="s">
        <v>59</v>
      </c>
      <c r="FH94" s="48" t="s">
        <v>59</v>
      </c>
      <c r="FI94" s="48" t="s">
        <v>59</v>
      </c>
      <c r="FJ94" s="48" t="s">
        <v>59</v>
      </c>
      <c r="FK94" s="48" t="s">
        <v>59</v>
      </c>
      <c r="FL94" s="48" t="s">
        <v>59</v>
      </c>
      <c r="FM94" s="48" t="s">
        <v>59</v>
      </c>
      <c r="FN94" s="48" t="s">
        <v>59</v>
      </c>
      <c r="FO94" s="48" t="s">
        <v>59</v>
      </c>
      <c r="FP94" s="48" t="s">
        <v>59</v>
      </c>
      <c r="FQ94" s="48" t="s">
        <v>59</v>
      </c>
      <c r="FR94" s="48" t="s">
        <v>59</v>
      </c>
      <c r="FS94" s="48" t="s">
        <v>59</v>
      </c>
      <c r="FT94" s="48" t="s">
        <v>59</v>
      </c>
      <c r="FU94" s="48" t="s">
        <v>59</v>
      </c>
      <c r="FV94" s="48" t="s">
        <v>59</v>
      </c>
      <c r="FW94" s="48" t="s">
        <v>59</v>
      </c>
      <c r="FX94" s="48" t="s">
        <v>58</v>
      </c>
      <c r="FY94" s="48" t="s">
        <v>58</v>
      </c>
      <c r="FZ94" s="48" t="s">
        <v>58</v>
      </c>
      <c r="GA94" s="48" t="s">
        <v>58</v>
      </c>
      <c r="GB94" s="48" t="s">
        <v>58</v>
      </c>
      <c r="GC94" s="48" t="s">
        <v>58</v>
      </c>
      <c r="GD94" s="48" t="s">
        <v>58</v>
      </c>
      <c r="GE94" s="48" t="s">
        <v>58</v>
      </c>
      <c r="GF94" s="48" t="s">
        <v>58</v>
      </c>
      <c r="GG94" s="48" t="s">
        <v>58</v>
      </c>
      <c r="GH94" s="48" t="s">
        <v>58</v>
      </c>
      <c r="GI94" s="48" t="s">
        <v>58</v>
      </c>
      <c r="GJ94" s="48" t="s">
        <v>58</v>
      </c>
      <c r="GK94" s="48" t="s">
        <v>58</v>
      </c>
      <c r="GL94" s="48" t="s">
        <v>58</v>
      </c>
      <c r="GM94" s="48" t="s">
        <v>58</v>
      </c>
      <c r="GN94" s="48" t="s">
        <v>58</v>
      </c>
      <c r="GO94" s="48">
        <v>7466.75</v>
      </c>
      <c r="GP94" s="48">
        <v>11818.85</v>
      </c>
      <c r="GQ94" s="48">
        <v>14048.45</v>
      </c>
      <c r="GR94" s="48">
        <v>16622.330000000002</v>
      </c>
      <c r="GS94" s="48">
        <v>12937.05</v>
      </c>
      <c r="GT94" s="48">
        <v>14322.92</v>
      </c>
      <c r="GU94" s="48">
        <v>23436</v>
      </c>
      <c r="GV94" s="48">
        <v>31500.75</v>
      </c>
      <c r="GW94" s="48">
        <v>30868.23</v>
      </c>
      <c r="GX94" s="48">
        <v>26654.799999999999</v>
      </c>
      <c r="GY94" s="48">
        <v>33034.199999999997</v>
      </c>
      <c r="GZ94" s="48">
        <v>33728.550000000003</v>
      </c>
      <c r="HA94" s="48">
        <v>35224.199999999997</v>
      </c>
      <c r="HB94" s="48">
        <v>37295.1</v>
      </c>
      <c r="HC94" s="48">
        <v>34036.400000000001</v>
      </c>
      <c r="HD94" s="48">
        <v>39047.22</v>
      </c>
      <c r="HE94" s="48">
        <v>32411.9</v>
      </c>
      <c r="HF94" s="48">
        <v>32753.7</v>
      </c>
      <c r="HG94" s="48">
        <v>31541.1</v>
      </c>
      <c r="HH94" s="48">
        <v>29475.72</v>
      </c>
      <c r="HI94" s="48">
        <v>33105.550000000003</v>
      </c>
      <c r="HJ94" s="48">
        <v>28065.02</v>
      </c>
      <c r="HK94" s="48">
        <v>28230.92</v>
      </c>
      <c r="HL94" s="48">
        <v>36328.21</v>
      </c>
      <c r="HM94" s="48">
        <v>32963.300000000003</v>
      </c>
      <c r="HN94" s="48">
        <v>35913.800000000003</v>
      </c>
      <c r="HO94" s="48">
        <v>35871.79</v>
      </c>
      <c r="HP94" s="48">
        <v>33902.44</v>
      </c>
      <c r="HQ94" s="48">
        <v>32760.780999999999</v>
      </c>
      <c r="HR94" s="48">
        <v>28417.57</v>
      </c>
      <c r="HS94" s="48">
        <v>31306.42</v>
      </c>
      <c r="HT94" s="48">
        <v>29469.69</v>
      </c>
      <c r="HU94" s="48">
        <v>25295.508999999998</v>
      </c>
      <c r="HV94" s="48">
        <v>25257.25</v>
      </c>
      <c r="HW94" s="48">
        <v>23813.22</v>
      </c>
      <c r="HX94" s="48">
        <v>27936.35</v>
      </c>
      <c r="HY94" s="48">
        <v>33616.21</v>
      </c>
      <c r="HZ94" s="48">
        <v>35942.6</v>
      </c>
      <c r="IA94" s="48">
        <v>31603.18</v>
      </c>
      <c r="IB94" s="48">
        <v>35734.15</v>
      </c>
      <c r="IC94" s="48">
        <v>35784.25</v>
      </c>
      <c r="ID94" s="48">
        <v>29620.83</v>
      </c>
      <c r="IE94" s="48">
        <v>42692.5</v>
      </c>
      <c r="IF94" s="48">
        <v>33402.300000000003</v>
      </c>
      <c r="IG94" s="48">
        <v>36538.86</v>
      </c>
      <c r="IH94" s="48">
        <v>46023</v>
      </c>
      <c r="II94" s="48">
        <v>47204.800000000003</v>
      </c>
      <c r="IJ94" s="48">
        <v>48797.85</v>
      </c>
      <c r="IK94" s="47">
        <v>47187.03</v>
      </c>
      <c r="IL94" s="47">
        <v>45235.83</v>
      </c>
      <c r="IM94" s="47">
        <v>47639.19</v>
      </c>
      <c r="IN94" s="47">
        <v>43769.3</v>
      </c>
      <c r="IO94" s="47">
        <v>45123.06</v>
      </c>
      <c r="IP94" s="47">
        <v>35534.589999999997</v>
      </c>
      <c r="IQ94" s="47">
        <v>40239.114999999998</v>
      </c>
      <c r="IR94" s="47">
        <v>43588.5</v>
      </c>
      <c r="IS94" s="49">
        <v>42142.868000000002</v>
      </c>
      <c r="IT94" s="49">
        <v>50299.47</v>
      </c>
      <c r="IU94" s="49">
        <v>49953.18</v>
      </c>
      <c r="IV94" s="49">
        <v>60468.25</v>
      </c>
      <c r="IW94" s="49">
        <v>48572.800000000003</v>
      </c>
      <c r="IX94" s="49">
        <v>46305.21</v>
      </c>
      <c r="IY94" s="49">
        <v>44680.438999999998</v>
      </c>
      <c r="IZ94" s="49">
        <v>48588.12</v>
      </c>
      <c r="JA94" s="49">
        <v>40042.629999999997</v>
      </c>
      <c r="JB94" s="49">
        <v>47182</v>
      </c>
      <c r="JC94" s="49">
        <v>54286.19</v>
      </c>
      <c r="JD94" s="49">
        <v>45703.9</v>
      </c>
      <c r="JE94" s="49">
        <v>55185.33</v>
      </c>
      <c r="JF94" s="49">
        <v>52265.67</v>
      </c>
      <c r="JG94" s="49">
        <v>53482.3</v>
      </c>
      <c r="JH94" s="49">
        <v>54141.2</v>
      </c>
      <c r="JI94" s="49">
        <v>53035.4</v>
      </c>
      <c r="JJ94" s="49">
        <v>49455.78</v>
      </c>
      <c r="JK94" s="49">
        <v>38876.949999999997</v>
      </c>
      <c r="JL94" s="49">
        <v>47311.21</v>
      </c>
      <c r="JM94" s="49">
        <v>36016.22</v>
      </c>
      <c r="JN94" s="49">
        <v>39364.47</v>
      </c>
      <c r="JO94" s="49">
        <v>38561.550000000003</v>
      </c>
      <c r="JP94" s="49">
        <v>12063</v>
      </c>
      <c r="JQ94" s="49">
        <v>14230.25</v>
      </c>
      <c r="JR94" s="49">
        <v>18880.580000000002</v>
      </c>
      <c r="JS94" s="49">
        <v>18365.740000000002</v>
      </c>
      <c r="JT94" s="49">
        <v>17629.689999999999</v>
      </c>
      <c r="JU94" s="49">
        <v>15279.15</v>
      </c>
      <c r="JV94" s="49">
        <v>12349.85</v>
      </c>
      <c r="JW94" s="49">
        <v>11435.65</v>
      </c>
      <c r="JX94" s="49">
        <v>12837.43</v>
      </c>
      <c r="JY94" s="49">
        <v>11193.960999999999</v>
      </c>
      <c r="JZ94" s="49">
        <v>16410.296999999999</v>
      </c>
      <c r="KA94" s="49">
        <v>18879.553</v>
      </c>
      <c r="KB94" s="49">
        <v>38692.22</v>
      </c>
      <c r="KC94" s="49">
        <v>40018.275000000001</v>
      </c>
      <c r="KD94" s="49">
        <v>42420.495000000003</v>
      </c>
      <c r="KE94" s="49">
        <v>39788.519999999997</v>
      </c>
      <c r="KF94" s="49">
        <v>32180.6</v>
      </c>
      <c r="KG94" s="49">
        <v>28367.62</v>
      </c>
      <c r="KH94" s="49">
        <v>27509.51</v>
      </c>
      <c r="KI94" s="49">
        <v>23799.42</v>
      </c>
      <c r="KJ94" s="49">
        <v>40397.523000000001</v>
      </c>
      <c r="KK94" s="49">
        <v>25282.799999999999</v>
      </c>
      <c r="KL94" s="49">
        <v>26171.57</v>
      </c>
      <c r="KM94" s="49">
        <v>34873.146999999997</v>
      </c>
      <c r="KN94" s="49">
        <v>27891.4</v>
      </c>
      <c r="KO94" s="49">
        <v>34209.11</v>
      </c>
      <c r="KP94" s="49">
        <v>40983.732000000004</v>
      </c>
      <c r="KQ94" s="49">
        <v>31136.81</v>
      </c>
      <c r="KR94" s="49">
        <v>29929.42</v>
      </c>
      <c r="KS94" s="49">
        <v>26443.392</v>
      </c>
      <c r="KT94" s="49">
        <v>26067.74</v>
      </c>
      <c r="KU94" s="49">
        <v>26198.84</v>
      </c>
      <c r="KV94" s="49">
        <v>26662.41</v>
      </c>
      <c r="KW94" s="49">
        <v>17692.509999999998</v>
      </c>
      <c r="KX94" s="49">
        <v>23493.31</v>
      </c>
      <c r="KY94" s="49">
        <v>26252.05</v>
      </c>
      <c r="KZ94" s="49">
        <v>28069.61</v>
      </c>
      <c r="LA94" s="49">
        <v>29299.69</v>
      </c>
      <c r="LB94" s="49">
        <v>23305.8</v>
      </c>
      <c r="LC94" s="49">
        <v>20074.482</v>
      </c>
      <c r="LD94" s="49">
        <v>23590.37</v>
      </c>
      <c r="LE94" s="49">
        <v>26116.59</v>
      </c>
      <c r="LF94" s="49">
        <v>23625.96</v>
      </c>
      <c r="LG94" s="49">
        <v>27649.928</v>
      </c>
      <c r="LH94" s="49">
        <v>26555.200000000001</v>
      </c>
      <c r="LI94" s="49">
        <v>22840.45</v>
      </c>
      <c r="LJ94" s="49">
        <v>27310.69</v>
      </c>
      <c r="LK94" s="49">
        <v>33865.050000000003</v>
      </c>
      <c r="LL94" s="49">
        <v>28003.477999999999</v>
      </c>
      <c r="LM94" s="49">
        <v>36479.309000000001</v>
      </c>
      <c r="LN94" s="49">
        <v>26225.129000000001</v>
      </c>
      <c r="LO94" s="49">
        <v>32262.092000000001</v>
      </c>
      <c r="LP94" s="49">
        <v>28902.22</v>
      </c>
      <c r="LQ94" s="49">
        <v>31647.32</v>
      </c>
      <c r="LR94" s="49">
        <v>42143.472000000002</v>
      </c>
      <c r="LS94" s="49">
        <v>38918.606</v>
      </c>
      <c r="LT94" s="49">
        <v>44454</v>
      </c>
      <c r="LU94" s="49">
        <v>49260</v>
      </c>
      <c r="LV94" s="49">
        <v>43865.8</v>
      </c>
      <c r="LW94" s="49">
        <v>30969.364000000001</v>
      </c>
      <c r="LX94" s="49">
        <v>35287.19</v>
      </c>
      <c r="LY94" s="49">
        <v>28573.674999999999</v>
      </c>
      <c r="LZ94" s="49">
        <v>29833.16</v>
      </c>
      <c r="MA94" s="49">
        <v>22840.45</v>
      </c>
      <c r="MB94" s="49">
        <v>28765.17</v>
      </c>
      <c r="MC94" s="49">
        <v>31292.36</v>
      </c>
      <c r="MD94" s="49">
        <v>32123.42</v>
      </c>
      <c r="ME94" s="49">
        <v>29487.17</v>
      </c>
      <c r="MF94" s="49">
        <v>32323.53</v>
      </c>
      <c r="MG94" s="49">
        <v>36072.07</v>
      </c>
      <c r="MH94" s="49">
        <v>40544.1</v>
      </c>
      <c r="MI94" s="49">
        <v>38538.410000000003</v>
      </c>
      <c r="MJ94" s="49">
        <v>44200.71</v>
      </c>
      <c r="MK94" s="49">
        <v>42144.3</v>
      </c>
      <c r="ML94" s="49">
        <v>51492.65</v>
      </c>
      <c r="MM94" s="49">
        <v>47040.375</v>
      </c>
      <c r="MN94" s="49">
        <v>39135.75</v>
      </c>
      <c r="MO94" s="49">
        <v>45035.199999999997</v>
      </c>
      <c r="MP94" s="49">
        <v>40539</v>
      </c>
      <c r="MQ94" s="49">
        <v>48240.35</v>
      </c>
      <c r="MR94" s="49">
        <v>52728.45</v>
      </c>
      <c r="MS94" s="49">
        <v>43809.95</v>
      </c>
      <c r="MT94" s="49">
        <v>51689.85</v>
      </c>
      <c r="MU94" s="49">
        <v>60023.5</v>
      </c>
      <c r="MV94" s="49">
        <v>54343.03</v>
      </c>
      <c r="MW94" s="49">
        <v>61575.366000000002</v>
      </c>
      <c r="MX94" s="49">
        <v>48528.9</v>
      </c>
      <c r="MY94" s="49">
        <v>48101.26</v>
      </c>
      <c r="MZ94" s="49">
        <v>43737.95</v>
      </c>
      <c r="NA94" s="49">
        <v>47556.519</v>
      </c>
      <c r="NB94" s="49">
        <v>54869.9</v>
      </c>
      <c r="NC94" s="49">
        <v>52869.04</v>
      </c>
      <c r="ND94" s="49">
        <v>56613.64</v>
      </c>
      <c r="NE94" s="49">
        <v>51118.595000000001</v>
      </c>
      <c r="NF94" s="49">
        <v>56425.45</v>
      </c>
      <c r="NG94" s="49">
        <v>59594.6</v>
      </c>
      <c r="NH94" s="49">
        <v>41372.326000000001</v>
      </c>
      <c r="NI94" s="49">
        <v>46790</v>
      </c>
      <c r="NJ94" s="49">
        <v>36260.67</v>
      </c>
      <c r="NK94" s="49">
        <v>39131.35</v>
      </c>
      <c r="NL94" s="49">
        <v>51912.17</v>
      </c>
      <c r="NM94" s="49">
        <v>40367.035000000003</v>
      </c>
      <c r="NN94" s="49">
        <v>49891.7</v>
      </c>
      <c r="NO94" s="49">
        <v>41853.68</v>
      </c>
      <c r="NP94" s="49">
        <v>48713.794999999998</v>
      </c>
      <c r="NQ94" s="49">
        <v>43019.7</v>
      </c>
      <c r="NR94" s="49">
        <v>52936.464999999997</v>
      </c>
      <c r="NS94" s="49">
        <v>60242</v>
      </c>
      <c r="NT94" s="49">
        <v>53256.99</v>
      </c>
      <c r="NU94" s="49">
        <v>63005.84</v>
      </c>
      <c r="NV94" s="49">
        <v>61788.724999999999</v>
      </c>
      <c r="NW94" s="49">
        <v>57832.72</v>
      </c>
      <c r="NX94" s="49">
        <v>55981.120000000003</v>
      </c>
      <c r="NY94" s="49">
        <v>51328.36</v>
      </c>
      <c r="NZ94" s="49">
        <v>47052.85</v>
      </c>
      <c r="OA94" s="49">
        <v>44356.89</v>
      </c>
      <c r="OB94" s="49">
        <v>44885.54</v>
      </c>
      <c r="OC94" s="49">
        <v>42289.285000000003</v>
      </c>
      <c r="OD94" s="49">
        <v>44007.4</v>
      </c>
      <c r="OE94" s="49">
        <v>42169.330999999998</v>
      </c>
      <c r="OF94" s="49">
        <v>58307.53</v>
      </c>
      <c r="OG94" s="49">
        <v>60085.955000000002</v>
      </c>
      <c r="OH94" s="49">
        <v>59970.28</v>
      </c>
      <c r="OI94" s="49">
        <v>57460.27</v>
      </c>
      <c r="OJ94" s="49">
        <v>57286.26</v>
      </c>
      <c r="OK94" s="49">
        <v>47759.764999999999</v>
      </c>
      <c r="OL94" s="49">
        <v>44633.589</v>
      </c>
      <c r="OM94" s="49">
        <v>45585.144999999997</v>
      </c>
      <c r="ON94" s="49">
        <v>48280.84</v>
      </c>
      <c r="OO94" s="49">
        <v>63178.94</v>
      </c>
      <c r="OP94" s="49">
        <v>54125.75</v>
      </c>
      <c r="OQ94" s="49">
        <v>60342.065000000002</v>
      </c>
      <c r="OR94" s="49">
        <v>61078.394999999997</v>
      </c>
      <c r="OS94" s="49">
        <v>61538.16</v>
      </c>
      <c r="OT94" s="49">
        <v>65794.64</v>
      </c>
      <c r="OU94" s="49">
        <v>70158.02</v>
      </c>
      <c r="OV94" s="49">
        <v>60012.05</v>
      </c>
      <c r="OW94" s="49">
        <v>57477.45</v>
      </c>
      <c r="OX94" s="49">
        <v>63401.95</v>
      </c>
      <c r="OY94" s="49">
        <v>59784.451000000001</v>
      </c>
      <c r="OZ94" s="49">
        <v>74148.98</v>
      </c>
      <c r="PA94" s="49">
        <v>61283.29</v>
      </c>
      <c r="PB94" s="49">
        <v>68131</v>
      </c>
      <c r="PC94" s="49">
        <v>84741</v>
      </c>
      <c r="PD94" s="49">
        <v>66959.349000000002</v>
      </c>
      <c r="PE94" s="49">
        <v>57359.535000000003</v>
      </c>
      <c r="PF94" s="49">
        <v>78961.259999999995</v>
      </c>
      <c r="PG94" s="49">
        <v>79224.66</v>
      </c>
      <c r="PH94" s="49">
        <v>67951.98</v>
      </c>
    </row>
    <row r="95" spans="1:424" s="35" customFormat="1" x14ac:dyDescent="0.3">
      <c r="A95" s="35" t="s">
        <v>14</v>
      </c>
      <c r="B95" s="46" t="s">
        <v>61</v>
      </c>
      <c r="C95" s="47" t="s">
        <v>58</v>
      </c>
      <c r="D95" s="48" t="s">
        <v>58</v>
      </c>
      <c r="E95" s="48" t="s">
        <v>58</v>
      </c>
      <c r="F95" s="48" t="s">
        <v>58</v>
      </c>
      <c r="G95" s="48" t="s">
        <v>58</v>
      </c>
      <c r="H95" s="48" t="s">
        <v>58</v>
      </c>
      <c r="I95" s="48" t="s">
        <v>58</v>
      </c>
      <c r="J95" s="48" t="s">
        <v>58</v>
      </c>
      <c r="K95" s="48" t="s">
        <v>58</v>
      </c>
      <c r="L95" s="48" t="s">
        <v>58</v>
      </c>
      <c r="M95" s="48" t="s">
        <v>58</v>
      </c>
      <c r="N95" s="48" t="s">
        <v>58</v>
      </c>
      <c r="O95" s="48" t="s">
        <v>58</v>
      </c>
      <c r="P95" s="48" t="s">
        <v>58</v>
      </c>
      <c r="Q95" s="48" t="s">
        <v>58</v>
      </c>
      <c r="R95" s="48" t="s">
        <v>58</v>
      </c>
      <c r="S95" s="48" t="s">
        <v>58</v>
      </c>
      <c r="T95" s="48" t="s">
        <v>58</v>
      </c>
      <c r="U95" s="48" t="s">
        <v>58</v>
      </c>
      <c r="V95" s="48" t="s">
        <v>58</v>
      </c>
      <c r="W95" s="48" t="s">
        <v>58</v>
      </c>
      <c r="X95" s="48" t="s">
        <v>58</v>
      </c>
      <c r="Y95" s="48" t="s">
        <v>58</v>
      </c>
      <c r="Z95" s="48" t="s">
        <v>58</v>
      </c>
      <c r="AA95" s="48" t="s">
        <v>58</v>
      </c>
      <c r="AB95" s="48" t="s">
        <v>58</v>
      </c>
      <c r="AC95" s="48" t="s">
        <v>58</v>
      </c>
      <c r="AD95" s="48" t="s">
        <v>58</v>
      </c>
      <c r="AE95" s="48" t="s">
        <v>58</v>
      </c>
      <c r="AF95" s="48" t="s">
        <v>58</v>
      </c>
      <c r="AG95" s="48">
        <v>13.92</v>
      </c>
      <c r="AH95" s="48">
        <v>24.91</v>
      </c>
      <c r="AI95" s="48">
        <v>29.87</v>
      </c>
      <c r="AJ95" s="48">
        <v>27.64</v>
      </c>
      <c r="AK95" s="48">
        <v>8.32</v>
      </c>
      <c r="AL95" s="48">
        <v>13.77</v>
      </c>
      <c r="AM95" s="48" t="s">
        <v>58</v>
      </c>
      <c r="AN95" s="48">
        <v>3.12</v>
      </c>
      <c r="AO95" s="48">
        <v>29.46</v>
      </c>
      <c r="AP95" s="48">
        <v>43.5</v>
      </c>
      <c r="AQ95" s="48">
        <v>45.71</v>
      </c>
      <c r="AR95" s="48">
        <v>49.71</v>
      </c>
      <c r="AS95" s="48">
        <v>56.77</v>
      </c>
      <c r="AT95" s="48">
        <v>41</v>
      </c>
      <c r="AU95" s="48">
        <v>52.53</v>
      </c>
      <c r="AV95" s="48">
        <v>28.93</v>
      </c>
      <c r="AW95" s="48">
        <v>9034.24</v>
      </c>
      <c r="AX95" s="48">
        <v>26.86</v>
      </c>
      <c r="AY95" s="48">
        <v>3.83</v>
      </c>
      <c r="AZ95" s="48">
        <v>503.46</v>
      </c>
      <c r="BA95" s="48">
        <v>57.48</v>
      </c>
      <c r="BB95" s="48">
        <v>365.31</v>
      </c>
      <c r="BC95" s="48">
        <v>9.58</v>
      </c>
      <c r="BD95" s="48">
        <v>4.8899999999999997</v>
      </c>
      <c r="BE95" s="48">
        <v>42.81</v>
      </c>
      <c r="BF95" s="48">
        <v>96.53</v>
      </c>
      <c r="BG95" s="48">
        <v>96.75</v>
      </c>
      <c r="BH95" s="48" t="s">
        <v>58</v>
      </c>
      <c r="BI95" s="48" t="s">
        <v>58</v>
      </c>
      <c r="BJ95" s="48" t="s">
        <v>58</v>
      </c>
      <c r="BK95" s="48">
        <v>45.29</v>
      </c>
      <c r="BL95" s="48">
        <v>42.27</v>
      </c>
      <c r="BM95" s="48" t="s">
        <v>58</v>
      </c>
      <c r="BN95" s="48" t="s">
        <v>58</v>
      </c>
      <c r="BO95" s="48">
        <v>152.52000000000001</v>
      </c>
      <c r="BP95" s="48">
        <v>169.12</v>
      </c>
      <c r="BQ95" s="48">
        <v>175.95</v>
      </c>
      <c r="BR95" s="48">
        <v>200.95</v>
      </c>
      <c r="BS95" s="48">
        <v>230.51</v>
      </c>
      <c r="BT95" s="48">
        <v>151.88999999999999</v>
      </c>
      <c r="BU95" s="48">
        <v>159.69999999999999</v>
      </c>
      <c r="BV95" s="48">
        <v>82.2</v>
      </c>
      <c r="BW95" s="48">
        <v>70.47</v>
      </c>
      <c r="BX95" s="48">
        <v>74.87</v>
      </c>
      <c r="BY95" s="48">
        <v>137.38999999999999</v>
      </c>
      <c r="BZ95" s="48">
        <v>171.45</v>
      </c>
      <c r="CA95" s="48">
        <v>158.37</v>
      </c>
      <c r="CB95" s="48">
        <v>191.57</v>
      </c>
      <c r="CC95" s="48">
        <v>191.32</v>
      </c>
      <c r="CD95" s="48">
        <v>198.78</v>
      </c>
      <c r="CE95" s="48">
        <v>177.97</v>
      </c>
      <c r="CF95" s="48">
        <v>203.6</v>
      </c>
      <c r="CG95" s="48">
        <v>80.84</v>
      </c>
      <c r="CH95" s="48">
        <v>130.31</v>
      </c>
      <c r="CI95" s="48">
        <v>129.21</v>
      </c>
      <c r="CJ95" s="48">
        <v>140.69</v>
      </c>
      <c r="CK95" s="48">
        <v>83.29</v>
      </c>
      <c r="CL95" s="48">
        <v>199.32</v>
      </c>
      <c r="CM95" s="48">
        <v>209.56</v>
      </c>
      <c r="CN95" s="48">
        <v>172.76</v>
      </c>
      <c r="CO95" s="48">
        <v>159.62</v>
      </c>
      <c r="CP95" s="48">
        <v>131.63999999999999</v>
      </c>
      <c r="CQ95" s="48">
        <v>228.99</v>
      </c>
      <c r="CR95" s="48">
        <v>153.76</v>
      </c>
      <c r="CS95" s="48">
        <v>184.8</v>
      </c>
      <c r="CT95" s="48">
        <v>130</v>
      </c>
      <c r="CU95" s="48">
        <v>134.38</v>
      </c>
      <c r="CV95" s="48">
        <v>135.30000000000001</v>
      </c>
      <c r="CW95" s="48">
        <v>194.93</v>
      </c>
      <c r="CX95" s="48">
        <v>123.73</v>
      </c>
      <c r="CY95" s="48" t="s">
        <v>58</v>
      </c>
      <c r="CZ95" s="48">
        <v>72</v>
      </c>
      <c r="DA95" s="48" t="s">
        <v>58</v>
      </c>
      <c r="DB95" s="48" t="s">
        <v>58</v>
      </c>
      <c r="DC95" s="48" t="s">
        <v>58</v>
      </c>
      <c r="DD95" s="48" t="s">
        <v>58</v>
      </c>
      <c r="DE95" s="48" t="s">
        <v>58</v>
      </c>
      <c r="DF95" s="48" t="s">
        <v>58</v>
      </c>
      <c r="DG95" s="48" t="s">
        <v>58</v>
      </c>
      <c r="DH95" s="48" t="s">
        <v>58</v>
      </c>
      <c r="DI95" s="48" t="s">
        <v>59</v>
      </c>
      <c r="DJ95" s="48">
        <v>276</v>
      </c>
      <c r="DK95" s="48">
        <v>487</v>
      </c>
      <c r="DL95" s="48">
        <v>284</v>
      </c>
      <c r="DM95" s="48">
        <v>263</v>
      </c>
      <c r="DN95" s="48">
        <v>261</v>
      </c>
      <c r="DO95" s="48">
        <v>313</v>
      </c>
      <c r="DP95" s="48">
        <v>300</v>
      </c>
      <c r="DQ95" s="48">
        <v>341</v>
      </c>
      <c r="DR95" s="48">
        <v>272</v>
      </c>
      <c r="DS95" s="48">
        <v>269</v>
      </c>
      <c r="DT95" s="48">
        <v>326</v>
      </c>
      <c r="DU95" s="48">
        <v>298</v>
      </c>
      <c r="DV95" s="48">
        <v>333.14</v>
      </c>
      <c r="DW95" s="48">
        <v>292.45</v>
      </c>
      <c r="DX95" s="48">
        <v>453</v>
      </c>
      <c r="DY95" s="48">
        <v>336.09</v>
      </c>
      <c r="DZ95" s="48">
        <v>421.65</v>
      </c>
      <c r="EA95" s="48">
        <v>402.6</v>
      </c>
      <c r="EB95" s="48">
        <v>396.17</v>
      </c>
      <c r="EC95" s="48">
        <v>420.15</v>
      </c>
      <c r="ED95" s="48">
        <v>344.86</v>
      </c>
      <c r="EE95" s="48">
        <v>404.04</v>
      </c>
      <c r="EF95" s="48">
        <v>399.82</v>
      </c>
      <c r="EG95" s="48">
        <v>422.25</v>
      </c>
      <c r="EH95" s="48">
        <v>378.72</v>
      </c>
      <c r="EI95" s="48">
        <v>342.15</v>
      </c>
      <c r="EJ95" s="48">
        <v>386.78</v>
      </c>
      <c r="EK95" s="48">
        <v>313.83</v>
      </c>
      <c r="EL95" s="48">
        <v>313.83</v>
      </c>
      <c r="EM95" s="48">
        <v>345.57</v>
      </c>
      <c r="EN95" s="48">
        <v>608.76</v>
      </c>
      <c r="EO95" s="48">
        <v>648.05999999999995</v>
      </c>
      <c r="EP95" s="48">
        <v>381.63</v>
      </c>
      <c r="EQ95" s="48">
        <v>288.51</v>
      </c>
      <c r="ER95" s="48">
        <v>346.4</v>
      </c>
      <c r="ES95" s="48">
        <v>718.68</v>
      </c>
      <c r="ET95" s="48">
        <v>525.04999999999995</v>
      </c>
      <c r="EU95" s="48">
        <v>488.45</v>
      </c>
      <c r="EV95" s="48">
        <v>457.05</v>
      </c>
      <c r="EW95" s="48">
        <v>442.18</v>
      </c>
      <c r="EX95" s="48"/>
      <c r="EY95" s="48">
        <v>579.28</v>
      </c>
      <c r="EZ95" s="48">
        <v>541.92999999999995</v>
      </c>
      <c r="FA95" s="48">
        <v>526.65</v>
      </c>
      <c r="FB95" s="48">
        <v>552.70000000000005</v>
      </c>
      <c r="FC95" s="48">
        <v>533.32000000000005</v>
      </c>
      <c r="FD95" s="48">
        <v>565.52</v>
      </c>
      <c r="FE95" s="48">
        <v>517.44000000000005</v>
      </c>
      <c r="FF95" s="48">
        <v>569.16999999999996</v>
      </c>
      <c r="FG95" s="48">
        <v>564.29999999999995</v>
      </c>
      <c r="FH95" s="48">
        <v>501.8</v>
      </c>
      <c r="FI95" s="48">
        <v>436.01</v>
      </c>
      <c r="FJ95" s="48">
        <v>616.35</v>
      </c>
      <c r="FK95" s="48">
        <v>587.49</v>
      </c>
      <c r="FL95" s="48">
        <v>587.30999999999995</v>
      </c>
      <c r="FM95" s="48">
        <v>618.27</v>
      </c>
      <c r="FN95" s="48">
        <v>579.75</v>
      </c>
      <c r="FO95" s="48">
        <v>624.08000000000004</v>
      </c>
      <c r="FP95" s="48">
        <v>611.98</v>
      </c>
      <c r="FQ95" s="48">
        <v>546.88</v>
      </c>
      <c r="FR95" s="48">
        <v>672.92</v>
      </c>
      <c r="FS95" s="48">
        <v>630.36</v>
      </c>
      <c r="FT95" s="48">
        <v>593.80999999999995</v>
      </c>
      <c r="FU95" s="48">
        <v>591.21</v>
      </c>
      <c r="FV95" s="48">
        <v>635.09</v>
      </c>
      <c r="FW95" s="48">
        <v>586.22</v>
      </c>
      <c r="FX95" s="48">
        <v>540.82000000000005</v>
      </c>
      <c r="FY95" s="48">
        <v>618.04</v>
      </c>
      <c r="FZ95" s="48">
        <v>525.75</v>
      </c>
      <c r="GA95" s="48">
        <v>547.22</v>
      </c>
      <c r="GB95" s="48">
        <v>647.26</v>
      </c>
      <c r="GC95" s="48">
        <v>623.79999999999995</v>
      </c>
      <c r="GD95" s="48">
        <v>597.16</v>
      </c>
      <c r="GE95" s="48">
        <v>449.38</v>
      </c>
      <c r="GF95" s="48">
        <v>477.56</v>
      </c>
      <c r="GG95" s="48">
        <v>648.66</v>
      </c>
      <c r="GH95" s="48">
        <v>595.91999999999996</v>
      </c>
      <c r="GI95" s="48">
        <v>632.30999999999995</v>
      </c>
      <c r="GJ95" s="48">
        <v>440.56</v>
      </c>
      <c r="GK95" s="48">
        <v>651.29999999999995</v>
      </c>
      <c r="GL95" s="48">
        <v>511.58</v>
      </c>
      <c r="GM95" s="48">
        <v>564.08000000000004</v>
      </c>
      <c r="GN95" s="48">
        <v>558.54</v>
      </c>
      <c r="GO95" s="48">
        <v>539.1</v>
      </c>
      <c r="GP95" s="48">
        <v>508.04</v>
      </c>
      <c r="GQ95" s="48">
        <v>638.16</v>
      </c>
      <c r="GR95" s="48">
        <v>298.8</v>
      </c>
      <c r="GS95" s="48">
        <v>602.09</v>
      </c>
      <c r="GT95" s="48">
        <v>448.7</v>
      </c>
      <c r="GU95" s="48">
        <v>383.75</v>
      </c>
      <c r="GV95" s="48">
        <v>641.55999999999995</v>
      </c>
      <c r="GW95" s="48">
        <v>705.07</v>
      </c>
      <c r="GX95" s="48">
        <v>411.07</v>
      </c>
      <c r="GY95" s="48">
        <v>540.65</v>
      </c>
      <c r="GZ95" s="48">
        <v>674.09</v>
      </c>
      <c r="HA95" s="48">
        <v>547.57000000000005</v>
      </c>
      <c r="HB95" s="48">
        <v>475.33</v>
      </c>
      <c r="HC95" s="48">
        <v>689.81</v>
      </c>
      <c r="HD95" s="48">
        <v>501.68</v>
      </c>
      <c r="HE95" s="48">
        <v>469.37</v>
      </c>
      <c r="HF95" s="48">
        <v>589.51</v>
      </c>
      <c r="HG95" s="48">
        <v>573.88</v>
      </c>
      <c r="HH95" s="48">
        <v>542</v>
      </c>
      <c r="HI95" s="48">
        <v>532.21</v>
      </c>
      <c r="HJ95" s="48">
        <v>588.74</v>
      </c>
      <c r="HK95" s="48">
        <v>549.48900000000003</v>
      </c>
      <c r="HL95" s="48">
        <v>611.39</v>
      </c>
      <c r="HM95" s="48">
        <v>565.29999999999995</v>
      </c>
      <c r="HN95" s="48">
        <v>500.93</v>
      </c>
      <c r="HO95" s="48">
        <v>3552.93</v>
      </c>
      <c r="HP95" s="48">
        <v>463.9</v>
      </c>
      <c r="HQ95" s="48">
        <v>3897</v>
      </c>
      <c r="HR95" s="48">
        <v>4405</v>
      </c>
      <c r="HS95" s="48">
        <v>584.13</v>
      </c>
      <c r="HT95" s="48">
        <v>379.59</v>
      </c>
      <c r="HU95" s="48">
        <v>105</v>
      </c>
      <c r="HV95" s="48">
        <v>686.36</v>
      </c>
      <c r="HW95" s="48">
        <v>553.67999999999995</v>
      </c>
      <c r="HX95" s="48">
        <v>537.33000000000004</v>
      </c>
      <c r="HY95" s="48">
        <v>469.71</v>
      </c>
      <c r="HZ95" s="48">
        <v>483.41</v>
      </c>
      <c r="IA95" s="48">
        <v>463.75</v>
      </c>
      <c r="IB95" s="48">
        <v>406.1</v>
      </c>
      <c r="IC95" s="48">
        <v>470.71000000000004</v>
      </c>
      <c r="ID95" s="48">
        <v>539.24</v>
      </c>
      <c r="IE95" s="48">
        <v>523.476</v>
      </c>
      <c r="IF95" s="48">
        <v>464.31</v>
      </c>
      <c r="IG95" s="48">
        <v>569.20000000000005</v>
      </c>
      <c r="IH95" s="48">
        <v>542.22799999999995</v>
      </c>
      <c r="II95" s="48">
        <v>619.69000000000005</v>
      </c>
      <c r="IJ95" s="48">
        <v>579.65</v>
      </c>
      <c r="IK95" s="47">
        <v>539.04999999999995</v>
      </c>
      <c r="IL95" s="47">
        <v>506.13</v>
      </c>
      <c r="IM95" s="47">
        <v>478.89</v>
      </c>
      <c r="IN95" s="47">
        <v>384.53</v>
      </c>
      <c r="IO95" s="47">
        <v>515.15800000000002</v>
      </c>
      <c r="IP95" s="47">
        <v>525.29300000000001</v>
      </c>
      <c r="IQ95" s="47">
        <v>562.69100000000003</v>
      </c>
      <c r="IR95" s="47">
        <v>446.12</v>
      </c>
      <c r="IS95" s="49">
        <v>650.00199999999995</v>
      </c>
      <c r="IT95" s="49">
        <v>671.47</v>
      </c>
      <c r="IU95" s="49">
        <v>591.28</v>
      </c>
      <c r="IV95" s="49">
        <v>632.37</v>
      </c>
      <c r="IW95" s="49">
        <v>475.75</v>
      </c>
      <c r="IX95" s="49">
        <v>525.13</v>
      </c>
      <c r="IY95" s="49">
        <v>487.32184999999998</v>
      </c>
      <c r="IZ95" s="49">
        <v>379.74</v>
      </c>
      <c r="JA95" s="49">
        <v>517.70000000000005</v>
      </c>
      <c r="JB95" s="49">
        <v>528.91</v>
      </c>
      <c r="JC95" s="49">
        <v>558.79999999999995</v>
      </c>
      <c r="JD95" s="49">
        <v>222.26</v>
      </c>
      <c r="JE95" s="49">
        <v>438.95</v>
      </c>
      <c r="JF95" s="49">
        <v>689.03</v>
      </c>
      <c r="JG95" s="49">
        <v>653.61</v>
      </c>
      <c r="JH95" s="49">
        <v>754.65</v>
      </c>
      <c r="JI95" s="49">
        <v>562.79999999999995</v>
      </c>
      <c r="JJ95" s="49">
        <v>622.14</v>
      </c>
      <c r="JK95" s="49">
        <v>578.45000000000005</v>
      </c>
      <c r="JL95" s="49">
        <v>444.7</v>
      </c>
      <c r="JM95" s="49">
        <v>3766.81</v>
      </c>
      <c r="JN95" s="49">
        <v>2134.9699999999998</v>
      </c>
      <c r="JO95" s="49">
        <v>2173.44</v>
      </c>
      <c r="JP95" s="49">
        <v>546.29999999999995</v>
      </c>
      <c r="JQ95" s="49">
        <v>658.4</v>
      </c>
      <c r="JR95" s="49">
        <v>649.42999999999995</v>
      </c>
      <c r="JS95" s="49">
        <v>665.44</v>
      </c>
      <c r="JT95" s="49">
        <v>998.97</v>
      </c>
      <c r="JU95" s="49">
        <v>558.23699999999997</v>
      </c>
      <c r="JV95" s="49">
        <v>554.08000000000004</v>
      </c>
      <c r="JW95" s="49">
        <v>668.54</v>
      </c>
      <c r="JX95" s="49">
        <v>787.24199999999996</v>
      </c>
      <c r="JY95" s="49">
        <v>654.45000000000005</v>
      </c>
      <c r="JZ95" s="49">
        <v>815.34500000000003</v>
      </c>
      <c r="KA95" s="49">
        <v>680.67700000000002</v>
      </c>
      <c r="KB95" s="49">
        <v>672.875</v>
      </c>
      <c r="KC95" s="49">
        <v>958.83299999999997</v>
      </c>
      <c r="KD95" s="49">
        <v>876.94</v>
      </c>
      <c r="KE95" s="49">
        <v>702.21</v>
      </c>
      <c r="KF95" s="49">
        <v>574.68700000000001</v>
      </c>
      <c r="KG95" s="49">
        <v>569.09</v>
      </c>
      <c r="KH95" s="49">
        <v>486.77600000000001</v>
      </c>
      <c r="KI95" s="49">
        <v>565.87</v>
      </c>
      <c r="KJ95" s="49">
        <v>431.911</v>
      </c>
      <c r="KK95" s="49">
        <v>535.93100000000004</v>
      </c>
      <c r="KL95" s="49">
        <v>595.78800000000001</v>
      </c>
      <c r="KM95" s="49">
        <v>515.13300000000004</v>
      </c>
      <c r="KN95" s="49">
        <v>458.10599999999999</v>
      </c>
      <c r="KO95" s="49">
        <v>700.9</v>
      </c>
      <c r="KP95" s="49">
        <v>699.17899999999997</v>
      </c>
      <c r="KQ95" s="49">
        <v>749.2</v>
      </c>
      <c r="KR95" s="49">
        <v>629.23699999999997</v>
      </c>
      <c r="KS95" s="49">
        <v>503.77800000000002</v>
      </c>
      <c r="KT95" s="49">
        <v>567.59199999999998</v>
      </c>
      <c r="KU95" s="49">
        <v>546.08399999999995</v>
      </c>
      <c r="KV95" s="49">
        <v>556.06100000000004</v>
      </c>
      <c r="KW95" s="49">
        <v>540.95600000000002</v>
      </c>
      <c r="KX95" s="49">
        <v>614.36900000000003</v>
      </c>
      <c r="KY95" s="49">
        <v>616.17700000000002</v>
      </c>
      <c r="KZ95" s="49">
        <v>550.28800000000001</v>
      </c>
      <c r="LA95" s="49">
        <v>698.98599999999999</v>
      </c>
      <c r="LB95" s="49">
        <v>683.53800000000001</v>
      </c>
      <c r="LC95" s="49">
        <v>656.97799999999995</v>
      </c>
      <c r="LD95" s="49">
        <v>666.63300000000004</v>
      </c>
      <c r="LE95" s="49">
        <v>566.18399999999997</v>
      </c>
      <c r="LF95" s="49">
        <v>549.72400000000005</v>
      </c>
      <c r="LG95" s="49">
        <v>493.81700000000001</v>
      </c>
      <c r="LH95" s="49">
        <v>540.77599999999995</v>
      </c>
      <c r="LI95" s="49">
        <v>446.00900000000001</v>
      </c>
      <c r="LJ95" s="49">
        <v>607.87300000000005</v>
      </c>
      <c r="LK95" s="49">
        <v>790.33799999999997</v>
      </c>
      <c r="LL95" s="49">
        <v>554.96299999999997</v>
      </c>
      <c r="LM95" s="49">
        <v>650.68399999999997</v>
      </c>
      <c r="LN95" s="49">
        <v>666.77499999999998</v>
      </c>
      <c r="LO95" s="49">
        <v>694.875</v>
      </c>
      <c r="LP95" s="49">
        <v>416.27699999999999</v>
      </c>
      <c r="LQ95" s="49">
        <v>143.44499999999999</v>
      </c>
      <c r="LR95" s="49">
        <v>606.00099999999998</v>
      </c>
      <c r="LS95" s="49">
        <v>278.875</v>
      </c>
      <c r="LT95" s="49">
        <v>403.43700000000001</v>
      </c>
      <c r="LU95" s="49">
        <v>461.38200000000001</v>
      </c>
      <c r="LV95" s="49">
        <v>617.68299999999999</v>
      </c>
      <c r="LW95" s="49">
        <v>149.12</v>
      </c>
      <c r="LX95" s="49">
        <v>567.33900000000006</v>
      </c>
      <c r="LY95" s="49">
        <v>630.70450000000005</v>
      </c>
      <c r="LZ95" s="49">
        <v>184.50200000000001</v>
      </c>
      <c r="MA95" s="49">
        <v>446.00900000000001</v>
      </c>
      <c r="MB95" s="49">
        <v>550.56600000000003</v>
      </c>
      <c r="MC95" s="49">
        <v>474.08100000000002</v>
      </c>
      <c r="MD95" s="49">
        <v>525.47</v>
      </c>
      <c r="ME95" s="49">
        <v>461.25</v>
      </c>
      <c r="MF95" s="49">
        <v>489.53399999999999</v>
      </c>
      <c r="MG95" s="49">
        <v>518.346</v>
      </c>
      <c r="MH95" s="49">
        <v>676.61199999999997</v>
      </c>
      <c r="MI95" s="49">
        <v>412.37200000000001</v>
      </c>
      <c r="MJ95" s="49">
        <v>532.93700000000001</v>
      </c>
      <c r="MK95" s="49">
        <v>528.36400000000003</v>
      </c>
      <c r="ML95" s="49">
        <v>759.82143999999994</v>
      </c>
      <c r="MM95" s="49">
        <v>701.61099999999999</v>
      </c>
      <c r="MN95" s="49">
        <v>616.01400000000001</v>
      </c>
      <c r="MO95" s="49">
        <v>608.05899999999997</v>
      </c>
      <c r="MP95" s="49">
        <v>614.26031</v>
      </c>
      <c r="MQ95" s="49">
        <v>524.53099999999995</v>
      </c>
      <c r="MR95" s="49">
        <v>520.44050000000004</v>
      </c>
      <c r="MS95" s="49">
        <v>511.03800000000001</v>
      </c>
      <c r="MT95" s="49">
        <v>179.45699999999999</v>
      </c>
      <c r="MU95" s="49">
        <v>629.78800000000001</v>
      </c>
      <c r="MV95" s="49">
        <v>177.553</v>
      </c>
      <c r="MW95" s="49">
        <v>584.46108800000002</v>
      </c>
      <c r="MX95" s="49">
        <v>769.11266000000001</v>
      </c>
      <c r="MY95" s="49">
        <v>751.39300000000003</v>
      </c>
      <c r="MZ95" s="49">
        <v>688.04700000000003</v>
      </c>
      <c r="NA95" s="49">
        <v>611.96500000000003</v>
      </c>
      <c r="NB95" s="49">
        <v>559.51250000000005</v>
      </c>
      <c r="NC95" s="49">
        <v>600.65700000000004</v>
      </c>
      <c r="ND95" s="49">
        <v>581.35500000000002</v>
      </c>
      <c r="NE95" s="49">
        <v>571.72299999999996</v>
      </c>
      <c r="NF95" s="49">
        <v>674.15599999999995</v>
      </c>
      <c r="NG95" s="49">
        <v>520.86400000000003</v>
      </c>
      <c r="NH95" s="49">
        <v>662.17899999999997</v>
      </c>
      <c r="NI95" s="49">
        <v>673.95</v>
      </c>
      <c r="NJ95" s="49">
        <v>654.23599999999999</v>
      </c>
      <c r="NK95" s="49">
        <v>686.91600000000005</v>
      </c>
      <c r="NL95" s="49">
        <v>601.73900000000003</v>
      </c>
      <c r="NM95" s="49">
        <v>609.16250000000002</v>
      </c>
      <c r="NN95" s="49">
        <v>587.68100000000004</v>
      </c>
      <c r="NO95" s="49">
        <v>551.38800000000003</v>
      </c>
      <c r="NP95" s="49">
        <v>505.57600000000002</v>
      </c>
      <c r="NQ95" s="49">
        <v>621.399</v>
      </c>
      <c r="NR95" s="49">
        <v>716.37149999999997</v>
      </c>
      <c r="NS95" s="49">
        <v>662</v>
      </c>
      <c r="NT95" s="49">
        <v>572.78549999999996</v>
      </c>
      <c r="NU95" s="49">
        <v>695.18100000000004</v>
      </c>
      <c r="NV95" s="49">
        <v>672.82449999999994</v>
      </c>
      <c r="NW95" s="49">
        <v>662.56349999999998</v>
      </c>
      <c r="NX95" s="49">
        <v>588.80999999999995</v>
      </c>
      <c r="NY95" s="49">
        <v>459.90949999999998</v>
      </c>
      <c r="NZ95" s="49">
        <v>516.44399999999996</v>
      </c>
      <c r="OA95" s="49">
        <v>465.79700000000003</v>
      </c>
      <c r="OB95" s="49">
        <v>484.36</v>
      </c>
      <c r="OC95" s="49">
        <v>485.2595</v>
      </c>
      <c r="OD95" s="49">
        <v>564.18540000000007</v>
      </c>
      <c r="OE95" s="49">
        <v>500.78649999999999</v>
      </c>
      <c r="OF95" s="49">
        <v>489.40199999999999</v>
      </c>
      <c r="OG95" s="49">
        <v>595.91999999999996</v>
      </c>
      <c r="OH95" s="49">
        <v>608.50549999999998</v>
      </c>
      <c r="OI95" s="49">
        <v>587.702</v>
      </c>
      <c r="OJ95" s="49">
        <v>630.45950000000005</v>
      </c>
      <c r="OK95" s="49">
        <v>542.99950000000001</v>
      </c>
      <c r="OL95" s="49">
        <v>516.07600000000002</v>
      </c>
      <c r="OM95" s="49">
        <v>535.24950000000001</v>
      </c>
      <c r="ON95" s="49">
        <v>500.28</v>
      </c>
      <c r="OO95" s="49">
        <v>534.19299999999998</v>
      </c>
      <c r="OP95" s="49">
        <v>587.43799999999999</v>
      </c>
      <c r="OQ95" s="49">
        <v>528.72699999999998</v>
      </c>
      <c r="OR95" s="49">
        <v>555.74549999999999</v>
      </c>
      <c r="OS95" s="49">
        <v>594.72950000000003</v>
      </c>
      <c r="OT95" s="49">
        <v>611.03160000000003</v>
      </c>
      <c r="OU95" s="49">
        <v>565.36369999999999</v>
      </c>
      <c r="OV95" s="49">
        <v>535.40480999999988</v>
      </c>
      <c r="OW95" s="49">
        <v>429.46750000000077</v>
      </c>
      <c r="OX95" s="49">
        <v>652.47581000000059</v>
      </c>
      <c r="OY95" s="49">
        <v>577.68100000000004</v>
      </c>
      <c r="OZ95" s="49">
        <v>383.947</v>
      </c>
      <c r="PA95" s="49">
        <v>497.71600000000001</v>
      </c>
      <c r="PB95" s="49">
        <v>492</v>
      </c>
      <c r="PC95" s="49">
        <v>500</v>
      </c>
      <c r="PD95" s="49">
        <v>489.87099999999998</v>
      </c>
      <c r="PE95" s="49">
        <v>483.04911999999985</v>
      </c>
      <c r="PF95" s="49">
        <v>1007.2548</v>
      </c>
      <c r="PG95" s="49">
        <v>701.678</v>
      </c>
      <c r="PH95" s="49">
        <v>1123.8</v>
      </c>
    </row>
    <row r="96" spans="1:424" s="35" customFormat="1" x14ac:dyDescent="0.3">
      <c r="A96" s="35" t="s">
        <v>25</v>
      </c>
      <c r="B96" s="46" t="s">
        <v>61</v>
      </c>
      <c r="C96" s="47" t="s">
        <v>58</v>
      </c>
      <c r="D96" s="48" t="s">
        <v>58</v>
      </c>
      <c r="E96" s="48" t="s">
        <v>58</v>
      </c>
      <c r="F96" s="48" t="s">
        <v>58</v>
      </c>
      <c r="G96" s="48" t="s">
        <v>58</v>
      </c>
      <c r="H96" s="48" t="s">
        <v>58</v>
      </c>
      <c r="I96" s="48" t="s">
        <v>58</v>
      </c>
      <c r="J96" s="48" t="s">
        <v>58</v>
      </c>
      <c r="K96" s="48" t="s">
        <v>58</v>
      </c>
      <c r="L96" s="48" t="s">
        <v>58</v>
      </c>
      <c r="M96" s="48" t="s">
        <v>58</v>
      </c>
      <c r="N96" s="48" t="s">
        <v>58</v>
      </c>
      <c r="O96" s="48" t="s">
        <v>58</v>
      </c>
      <c r="P96" s="48" t="s">
        <v>58</v>
      </c>
      <c r="Q96" s="48" t="s">
        <v>58</v>
      </c>
      <c r="R96" s="48" t="s">
        <v>58</v>
      </c>
      <c r="S96" s="48" t="s">
        <v>58</v>
      </c>
      <c r="T96" s="48" t="s">
        <v>58</v>
      </c>
      <c r="U96" s="48" t="s">
        <v>58</v>
      </c>
      <c r="V96" s="48" t="s">
        <v>58</v>
      </c>
      <c r="W96" s="48" t="s">
        <v>58</v>
      </c>
      <c r="X96" s="48" t="s">
        <v>58</v>
      </c>
      <c r="Y96" s="48" t="s">
        <v>58</v>
      </c>
      <c r="Z96" s="48" t="s">
        <v>58</v>
      </c>
      <c r="AA96" s="48" t="s">
        <v>58</v>
      </c>
      <c r="AB96" s="48" t="s">
        <v>58</v>
      </c>
      <c r="AC96" s="48" t="s">
        <v>58</v>
      </c>
      <c r="AD96" s="48" t="s">
        <v>58</v>
      </c>
      <c r="AE96" s="48" t="s">
        <v>58</v>
      </c>
      <c r="AF96" s="48" t="s">
        <v>58</v>
      </c>
      <c r="AG96" s="48" t="s">
        <v>58</v>
      </c>
      <c r="AH96" s="48" t="s">
        <v>58</v>
      </c>
      <c r="AI96" s="48" t="s">
        <v>58</v>
      </c>
      <c r="AJ96" s="48" t="s">
        <v>58</v>
      </c>
      <c r="AK96" s="48">
        <v>42.74</v>
      </c>
      <c r="AL96" s="48">
        <v>120.78</v>
      </c>
      <c r="AM96" s="48">
        <v>27.04</v>
      </c>
      <c r="AN96" s="48">
        <v>40.700000000000003</v>
      </c>
      <c r="AO96" s="48">
        <v>40</v>
      </c>
      <c r="AP96" s="48">
        <v>14.04</v>
      </c>
      <c r="AQ96" s="48">
        <v>27.65</v>
      </c>
      <c r="AR96" s="48">
        <v>27.65</v>
      </c>
      <c r="AS96" s="48">
        <v>98.23</v>
      </c>
      <c r="AT96" s="48">
        <v>137.85</v>
      </c>
      <c r="AU96" s="48">
        <v>101.15</v>
      </c>
      <c r="AV96" s="48">
        <v>32.64</v>
      </c>
      <c r="AW96" s="48">
        <v>67.5</v>
      </c>
      <c r="AX96" s="48">
        <v>85.71</v>
      </c>
      <c r="AY96" s="48">
        <v>43.96</v>
      </c>
      <c r="AZ96" s="48" t="s">
        <v>58</v>
      </c>
      <c r="BA96" s="48">
        <v>28.85</v>
      </c>
      <c r="BB96" s="48">
        <v>56.3</v>
      </c>
      <c r="BC96" s="48">
        <v>127.44</v>
      </c>
      <c r="BD96" s="48">
        <v>14.65</v>
      </c>
      <c r="BE96" s="48">
        <v>337.09</v>
      </c>
      <c r="BF96" s="48">
        <v>28.15</v>
      </c>
      <c r="BG96" s="48">
        <v>294.51</v>
      </c>
      <c r="BH96" s="48" t="s">
        <v>58</v>
      </c>
      <c r="BI96" s="48">
        <v>150.19999999999999</v>
      </c>
      <c r="BJ96" s="48">
        <v>84.52</v>
      </c>
      <c r="BK96" s="48">
        <v>82.18</v>
      </c>
      <c r="BL96" s="48">
        <v>148.88</v>
      </c>
      <c r="BM96" s="48" t="s">
        <v>58</v>
      </c>
      <c r="BN96" s="48" t="s">
        <v>58</v>
      </c>
      <c r="BO96" s="48">
        <v>167.72</v>
      </c>
      <c r="BP96" s="48">
        <v>150.68</v>
      </c>
      <c r="BQ96" s="48">
        <v>191.29</v>
      </c>
      <c r="BR96" s="48">
        <v>94.35</v>
      </c>
      <c r="BS96" s="48">
        <v>244.55</v>
      </c>
      <c r="BT96" s="48">
        <v>81</v>
      </c>
      <c r="BU96" s="48">
        <v>72.38</v>
      </c>
      <c r="BV96" s="48">
        <v>33</v>
      </c>
      <c r="BW96" s="48">
        <v>167.37</v>
      </c>
      <c r="BX96" s="48">
        <v>169.79</v>
      </c>
      <c r="BY96" s="48">
        <v>45.12</v>
      </c>
      <c r="BZ96" s="48">
        <v>52.08</v>
      </c>
      <c r="CA96" s="48">
        <v>179.08</v>
      </c>
      <c r="CB96" s="48">
        <v>120.797</v>
      </c>
      <c r="CC96" s="48"/>
      <c r="CD96" s="48">
        <v>51.95</v>
      </c>
      <c r="CE96" s="48">
        <v>150</v>
      </c>
      <c r="CF96" s="48">
        <v>80.81</v>
      </c>
      <c r="CG96" s="48">
        <v>186.48</v>
      </c>
      <c r="CH96" s="48">
        <v>120.5</v>
      </c>
      <c r="CI96" s="48">
        <v>181.73</v>
      </c>
      <c r="CJ96" s="48">
        <v>58.63</v>
      </c>
      <c r="CK96" s="48">
        <v>119.08</v>
      </c>
      <c r="CL96" s="48">
        <v>151.65</v>
      </c>
      <c r="CM96" s="48">
        <v>195.45</v>
      </c>
      <c r="CN96" s="48">
        <v>354.06</v>
      </c>
      <c r="CO96" s="48">
        <v>176.5</v>
      </c>
      <c r="CP96" s="48">
        <v>260.04000000000002</v>
      </c>
      <c r="CQ96" s="48">
        <v>347.66</v>
      </c>
      <c r="CR96" s="48">
        <v>198.88</v>
      </c>
      <c r="CS96" s="48">
        <v>52.83</v>
      </c>
      <c r="CT96" s="48">
        <v>227.14</v>
      </c>
      <c r="CU96" s="48">
        <v>410.15</v>
      </c>
      <c r="CV96" s="48">
        <v>32.42</v>
      </c>
      <c r="CW96" s="48" t="s">
        <v>58</v>
      </c>
      <c r="CX96" s="48" t="s">
        <v>58</v>
      </c>
      <c r="CY96" s="48" t="s">
        <v>58</v>
      </c>
      <c r="CZ96" s="48">
        <v>226.71</v>
      </c>
      <c r="DA96" s="48">
        <v>285.66000000000003</v>
      </c>
      <c r="DB96" s="48">
        <v>137.25</v>
      </c>
      <c r="DC96" s="48">
        <v>390.93</v>
      </c>
      <c r="DD96" s="48">
        <v>152.4</v>
      </c>
      <c r="DE96" s="48">
        <v>141.03</v>
      </c>
      <c r="DF96" s="48">
        <v>56</v>
      </c>
      <c r="DG96" s="48">
        <v>84.06</v>
      </c>
      <c r="DH96" s="48">
        <v>29.04</v>
      </c>
      <c r="DI96" s="48">
        <v>14.03</v>
      </c>
      <c r="DJ96" s="48">
        <v>28.55</v>
      </c>
      <c r="DK96" s="48">
        <v>141</v>
      </c>
      <c r="DL96" s="48">
        <v>242</v>
      </c>
      <c r="DM96" s="48">
        <v>290.39999999999998</v>
      </c>
      <c r="DN96" s="48">
        <v>358.15</v>
      </c>
      <c r="DO96" s="48">
        <v>144.08000000000001</v>
      </c>
      <c r="DP96" s="48">
        <v>236.1</v>
      </c>
      <c r="DQ96" s="48">
        <v>242.64</v>
      </c>
      <c r="DR96" s="48">
        <v>103.84</v>
      </c>
      <c r="DS96" s="48">
        <v>111.49</v>
      </c>
      <c r="DT96" s="48">
        <v>69.19</v>
      </c>
      <c r="DU96" s="48" t="s">
        <v>58</v>
      </c>
      <c r="DV96" s="48">
        <v>126.1</v>
      </c>
      <c r="DW96" s="48">
        <v>151.69999999999999</v>
      </c>
      <c r="DX96" s="48">
        <v>0.39</v>
      </c>
      <c r="DY96" s="48">
        <v>392.23</v>
      </c>
      <c r="DZ96" s="48">
        <v>264.63</v>
      </c>
      <c r="EA96" s="48">
        <v>382.09</v>
      </c>
      <c r="EB96" s="48">
        <v>351.97</v>
      </c>
      <c r="EC96" s="48">
        <v>112.38</v>
      </c>
      <c r="ED96" s="48">
        <v>129.43</v>
      </c>
      <c r="EE96" s="48">
        <v>169.44</v>
      </c>
      <c r="EF96" s="48">
        <v>85.64</v>
      </c>
      <c r="EG96" s="48">
        <v>113.63</v>
      </c>
      <c r="EH96" s="48">
        <v>143.74</v>
      </c>
      <c r="EI96" s="48">
        <v>263.31</v>
      </c>
      <c r="EJ96" s="48">
        <v>258.14</v>
      </c>
      <c r="EK96" s="48">
        <v>753.57</v>
      </c>
      <c r="EL96" s="48">
        <v>522.66</v>
      </c>
      <c r="EM96" s="48">
        <v>795.11</v>
      </c>
      <c r="EN96" s="48">
        <v>330.01</v>
      </c>
      <c r="EO96" s="48">
        <v>225.29</v>
      </c>
      <c r="EP96" s="48">
        <v>140.26</v>
      </c>
      <c r="EQ96" s="48">
        <v>974.8</v>
      </c>
      <c r="ER96" s="48">
        <v>247.68</v>
      </c>
      <c r="ES96" s="48">
        <v>213.34</v>
      </c>
      <c r="ET96" s="48">
        <v>215.09</v>
      </c>
      <c r="EU96" s="48">
        <v>284.06</v>
      </c>
      <c r="EV96" s="48">
        <v>43.32</v>
      </c>
      <c r="EW96" s="48">
        <v>287.72000000000003</v>
      </c>
      <c r="EX96" s="48">
        <v>850</v>
      </c>
      <c r="EY96" s="48">
        <v>1623.73</v>
      </c>
      <c r="EZ96" s="48">
        <v>469.53</v>
      </c>
      <c r="FA96" s="48"/>
      <c r="FB96" s="48">
        <v>495.12</v>
      </c>
      <c r="FC96" s="48">
        <v>570.91</v>
      </c>
      <c r="FD96" s="48">
        <v>326.86</v>
      </c>
      <c r="FE96" s="48">
        <v>348.27</v>
      </c>
      <c r="FF96" s="48">
        <v>331.99</v>
      </c>
      <c r="FG96" s="48">
        <v>461.31</v>
      </c>
      <c r="FH96" s="48">
        <v>526.42999999999995</v>
      </c>
      <c r="FI96" s="48">
        <v>362.03</v>
      </c>
      <c r="FJ96" s="48">
        <v>1098.99</v>
      </c>
      <c r="FK96" s="48">
        <v>825.59</v>
      </c>
      <c r="FL96" s="48">
        <v>508.45</v>
      </c>
      <c r="FM96" s="48">
        <v>431.65</v>
      </c>
      <c r="FN96" s="48">
        <v>505.51</v>
      </c>
      <c r="FO96" s="48">
        <v>341.22</v>
      </c>
      <c r="FP96" s="48">
        <v>459.94</v>
      </c>
      <c r="FQ96" s="48">
        <v>304.8</v>
      </c>
      <c r="FR96" s="48">
        <v>548.39</v>
      </c>
      <c r="FS96" s="48" t="s">
        <v>59</v>
      </c>
      <c r="FT96" s="48" t="s">
        <v>59</v>
      </c>
      <c r="FU96" s="48">
        <v>1490.02</v>
      </c>
      <c r="FV96" s="48">
        <v>981.38</v>
      </c>
      <c r="FW96" s="48">
        <v>678.17</v>
      </c>
      <c r="FX96" s="48">
        <v>359.39</v>
      </c>
      <c r="FY96" s="48">
        <v>317.05</v>
      </c>
      <c r="FZ96" s="48">
        <v>522.99</v>
      </c>
      <c r="GA96" s="48">
        <v>290.98</v>
      </c>
      <c r="GB96" s="48">
        <v>116.01</v>
      </c>
      <c r="GC96" s="48">
        <v>349.9</v>
      </c>
      <c r="GD96" s="48">
        <v>736.19</v>
      </c>
      <c r="GE96" s="48">
        <v>966.66</v>
      </c>
      <c r="GF96" s="48">
        <v>931.21</v>
      </c>
      <c r="GG96" s="48">
        <v>1605.09</v>
      </c>
      <c r="GH96" s="48">
        <v>1665.74</v>
      </c>
      <c r="GI96" s="48">
        <v>1021.12</v>
      </c>
      <c r="GJ96" s="48">
        <v>802.86</v>
      </c>
      <c r="GK96" s="48">
        <v>967.69</v>
      </c>
      <c r="GL96" s="48">
        <v>552.82000000000005</v>
      </c>
      <c r="GM96" s="48">
        <v>283.94</v>
      </c>
      <c r="GN96" s="48">
        <v>274.70999999999998</v>
      </c>
      <c r="GO96" s="48">
        <v>319.77999999999997</v>
      </c>
      <c r="GP96" s="48">
        <v>408.91</v>
      </c>
      <c r="GQ96" s="48">
        <v>754.27</v>
      </c>
      <c r="GR96" s="48">
        <v>755.84</v>
      </c>
      <c r="GS96" s="48">
        <v>1617</v>
      </c>
      <c r="GT96" s="48">
        <v>739.46</v>
      </c>
      <c r="GU96" s="48">
        <v>1077.07</v>
      </c>
      <c r="GV96" s="48">
        <v>728.67</v>
      </c>
      <c r="GW96" s="48">
        <v>539.11</v>
      </c>
      <c r="GX96" s="48">
        <v>1059.28</v>
      </c>
      <c r="GY96" s="48">
        <v>489.96</v>
      </c>
      <c r="GZ96" s="48">
        <v>117.62</v>
      </c>
      <c r="HA96" s="48">
        <v>452.43</v>
      </c>
      <c r="HB96" s="48">
        <v>458.93</v>
      </c>
      <c r="HC96" s="48">
        <v>1187.8</v>
      </c>
      <c r="HD96" s="48">
        <v>947.4</v>
      </c>
      <c r="HE96" s="48">
        <v>1186.3499999999999</v>
      </c>
      <c r="HF96" s="48">
        <v>1015.78</v>
      </c>
      <c r="HG96" s="48">
        <v>2794.06</v>
      </c>
      <c r="HH96" s="48">
        <v>1006.56</v>
      </c>
      <c r="HI96" s="48">
        <v>988.39</v>
      </c>
      <c r="HJ96" s="48">
        <v>506.56</v>
      </c>
      <c r="HK96" s="48">
        <v>392.99</v>
      </c>
      <c r="HL96" s="48">
        <v>870.9</v>
      </c>
      <c r="HM96" s="48">
        <v>730.68</v>
      </c>
      <c r="HN96" s="48">
        <v>1290.8499999999999</v>
      </c>
      <c r="HO96" s="48">
        <v>1737.7619999999999</v>
      </c>
      <c r="HP96" s="48">
        <v>1338.1279999999999</v>
      </c>
      <c r="HQ96" s="48">
        <v>2045.6220000000001</v>
      </c>
      <c r="HR96" s="48">
        <v>934.29899999999998</v>
      </c>
      <c r="HS96" s="48">
        <v>1388.41</v>
      </c>
      <c r="HT96" s="48">
        <v>1774.16</v>
      </c>
      <c r="HU96" s="48">
        <v>2118.8939999999998</v>
      </c>
      <c r="HV96" s="48">
        <v>1471.57</v>
      </c>
      <c r="HW96" s="48">
        <v>1473.03</v>
      </c>
      <c r="HX96" s="48">
        <v>690.46</v>
      </c>
      <c r="HY96" s="48">
        <v>520.52</v>
      </c>
      <c r="HZ96" s="48">
        <v>1105.79</v>
      </c>
      <c r="IA96" s="48">
        <v>1071.05</v>
      </c>
      <c r="IB96" s="48">
        <v>1947.59</v>
      </c>
      <c r="IC96" s="48">
        <v>2692.58</v>
      </c>
      <c r="ID96" s="48">
        <v>1820.2</v>
      </c>
      <c r="IE96" s="48">
        <v>2145.2600000000002</v>
      </c>
      <c r="IF96" s="48">
        <v>1798.49</v>
      </c>
      <c r="IG96" s="48">
        <v>1438.72</v>
      </c>
      <c r="IH96" s="48">
        <v>1288.8499999999999</v>
      </c>
      <c r="II96" s="48">
        <v>829.32</v>
      </c>
      <c r="IJ96" s="48">
        <v>428.07</v>
      </c>
      <c r="IK96" s="47">
        <v>904.09</v>
      </c>
      <c r="IL96" s="47">
        <v>1113.72</v>
      </c>
      <c r="IM96" s="47">
        <v>1725.65</v>
      </c>
      <c r="IN96" s="47">
        <v>1750.67</v>
      </c>
      <c r="IO96" s="47">
        <v>1672.51</v>
      </c>
      <c r="IP96" s="47">
        <v>2084.6889999999999</v>
      </c>
      <c r="IQ96" s="47">
        <v>2283.1370000000002</v>
      </c>
      <c r="IR96" s="47">
        <v>1567.91</v>
      </c>
      <c r="IS96" s="49">
        <v>1739.5840000000001</v>
      </c>
      <c r="IT96" s="49">
        <v>1621.11</v>
      </c>
      <c r="IU96" s="49">
        <v>513.03</v>
      </c>
      <c r="IV96" s="49">
        <v>1051.56</v>
      </c>
      <c r="IW96" s="49">
        <v>605.6</v>
      </c>
      <c r="IX96" s="49">
        <v>1605.3610000000001</v>
      </c>
      <c r="IY96" s="49">
        <v>2016.704</v>
      </c>
      <c r="IZ96" s="49">
        <v>2921.43</v>
      </c>
      <c r="JA96" s="49">
        <v>3093.38</v>
      </c>
      <c r="JB96" s="49">
        <v>2554.6999999999998</v>
      </c>
      <c r="JC96" s="49">
        <v>2052.9499999999998</v>
      </c>
      <c r="JD96" s="49">
        <v>2656.06</v>
      </c>
      <c r="JE96" s="49">
        <v>1759.66</v>
      </c>
      <c r="JF96" s="49">
        <v>2972.98</v>
      </c>
      <c r="JG96" s="49">
        <v>939.5</v>
      </c>
      <c r="JH96" s="49">
        <v>1263.4100000000001</v>
      </c>
      <c r="JI96" s="49">
        <v>1217.5</v>
      </c>
      <c r="JJ96" s="49">
        <v>1280.45</v>
      </c>
      <c r="JK96" s="49">
        <v>2005.45</v>
      </c>
      <c r="JL96" s="49">
        <v>4344.03</v>
      </c>
      <c r="JM96" s="49">
        <v>3151.49</v>
      </c>
      <c r="JN96" s="49">
        <v>3509.29</v>
      </c>
      <c r="JO96" s="49">
        <v>3279.77</v>
      </c>
      <c r="JP96" s="49">
        <v>2146.54</v>
      </c>
      <c r="JQ96" s="49">
        <v>2217.14</v>
      </c>
      <c r="JR96" s="49">
        <v>1604.82</v>
      </c>
      <c r="JS96" s="49">
        <v>2008.49</v>
      </c>
      <c r="JT96" s="49">
        <v>751.48</v>
      </c>
      <c r="JU96" s="49">
        <v>1037.934</v>
      </c>
      <c r="JV96" s="49">
        <v>1552.43</v>
      </c>
      <c r="JW96" s="49">
        <v>2593.4650000000001</v>
      </c>
      <c r="JX96" s="49">
        <v>2260.3989999999999</v>
      </c>
      <c r="JY96" s="49">
        <v>2490.5320000000002</v>
      </c>
      <c r="JZ96" s="49">
        <v>2222.9450000000002</v>
      </c>
      <c r="KA96" s="49">
        <v>2869.123</v>
      </c>
      <c r="KB96" s="49">
        <v>1919.162</v>
      </c>
      <c r="KC96" s="49">
        <v>2144.2130000000002</v>
      </c>
      <c r="KD96" s="49">
        <v>1498.126</v>
      </c>
      <c r="KE96" s="49">
        <v>2356.6930000000002</v>
      </c>
      <c r="KF96" s="49">
        <v>1771.482</v>
      </c>
      <c r="KG96" s="49">
        <v>2755.3870000000002</v>
      </c>
      <c r="KH96" s="49">
        <v>1252.28</v>
      </c>
      <c r="KI96" s="49">
        <v>1971.71</v>
      </c>
      <c r="KJ96" s="49">
        <v>2177.4070000000002</v>
      </c>
      <c r="KK96" s="49">
        <v>3046.0250000000001</v>
      </c>
      <c r="KL96" s="49">
        <v>3662.1280000000002</v>
      </c>
      <c r="KM96" s="49">
        <v>4419.2929999999997</v>
      </c>
      <c r="KN96" s="49">
        <v>3713.6</v>
      </c>
      <c r="KO96" s="49">
        <v>1637.4580000000001</v>
      </c>
      <c r="KP96" s="49">
        <v>1440.5540000000001</v>
      </c>
      <c r="KQ96" s="49">
        <v>1475.1089999999999</v>
      </c>
      <c r="KR96" s="49">
        <v>806.12</v>
      </c>
      <c r="KS96" s="49">
        <v>636.27700000000004</v>
      </c>
      <c r="KT96" s="49">
        <v>1743.2819999999999</v>
      </c>
      <c r="KU96" s="49">
        <v>2597.8020000000001</v>
      </c>
      <c r="KV96" s="49">
        <v>4536.4489999999996</v>
      </c>
      <c r="KW96" s="49">
        <v>3219.24</v>
      </c>
      <c r="KX96" s="49">
        <v>2890.9119999999998</v>
      </c>
      <c r="KY96" s="49">
        <v>2605.0619999999999</v>
      </c>
      <c r="KZ96" s="49">
        <v>1881.49</v>
      </c>
      <c r="LA96" s="49">
        <v>2179.23</v>
      </c>
      <c r="LB96" s="49">
        <v>2100.71</v>
      </c>
      <c r="LC96" s="49">
        <v>3108.2660000000001</v>
      </c>
      <c r="LD96" s="49">
        <v>1383.0650000000001</v>
      </c>
      <c r="LE96" s="49">
        <v>1236.402</v>
      </c>
      <c r="LF96" s="49">
        <v>2364.0459999999998</v>
      </c>
      <c r="LG96" s="49">
        <v>2115.7559999999999</v>
      </c>
      <c r="LH96" s="49">
        <v>2496.7510000000002</v>
      </c>
      <c r="LI96" s="49">
        <v>3231.6480000000001</v>
      </c>
      <c r="LJ96" s="49">
        <v>3916.5239999999999</v>
      </c>
      <c r="LK96" s="49">
        <v>3493.8</v>
      </c>
      <c r="LL96" s="49">
        <v>2889.7080000000001</v>
      </c>
      <c r="LM96" s="49">
        <v>2001.922</v>
      </c>
      <c r="LN96" s="49">
        <v>1445.269</v>
      </c>
      <c r="LO96" s="49">
        <v>1343.615</v>
      </c>
      <c r="LP96" s="49">
        <v>1062.8030000000001</v>
      </c>
      <c r="LQ96" s="49">
        <v>2009.0855999999999</v>
      </c>
      <c r="LR96" s="49">
        <v>2745.5569999999998</v>
      </c>
      <c r="LS96" s="49">
        <v>3039.7653500000001</v>
      </c>
      <c r="LT96" s="49">
        <v>3572.6279599999998</v>
      </c>
      <c r="LU96" s="49">
        <v>4028.759</v>
      </c>
      <c r="LV96" s="49">
        <v>3791.6289999999999</v>
      </c>
      <c r="LW96" s="49">
        <v>3741.18028</v>
      </c>
      <c r="LX96" s="49">
        <v>2852.9798600000004</v>
      </c>
      <c r="LY96" s="49">
        <v>3594.1008800000004</v>
      </c>
      <c r="LZ96" s="49">
        <v>1731.37382</v>
      </c>
      <c r="MA96" s="49">
        <v>3231.6480000000001</v>
      </c>
      <c r="MB96" s="49">
        <v>1080.4215099999997</v>
      </c>
      <c r="MC96" s="49">
        <v>1844.6869999999999</v>
      </c>
      <c r="MD96" s="49">
        <v>2252.2199999999998</v>
      </c>
      <c r="ME96" s="49">
        <v>3444.3830799999996</v>
      </c>
      <c r="MF96" s="49">
        <v>3724.3409999999999</v>
      </c>
      <c r="MG96" s="49">
        <v>5609.1260000000002</v>
      </c>
      <c r="MH96" s="49">
        <v>4092.98767</v>
      </c>
      <c r="MI96" s="49">
        <v>5923.643</v>
      </c>
      <c r="MJ96" s="49">
        <v>2516.3159999999998</v>
      </c>
      <c r="MK96" s="49">
        <v>2744.3812000000003</v>
      </c>
      <c r="ML96" s="49">
        <v>2105.65</v>
      </c>
      <c r="MM96" s="49">
        <v>2528.7967800000001</v>
      </c>
      <c r="MN96" s="49">
        <v>1794.60779</v>
      </c>
      <c r="MO96" s="49">
        <v>3077.8036099999995</v>
      </c>
      <c r="MP96" s="49">
        <v>3214.9585200000001</v>
      </c>
      <c r="MQ96" s="49">
        <v>3200.1516699999997</v>
      </c>
      <c r="MR96" s="49">
        <v>4474.042199999999</v>
      </c>
      <c r="MS96" s="49">
        <v>4097.5604700000013</v>
      </c>
      <c r="MT96" s="49">
        <v>5240.4771200000005</v>
      </c>
      <c r="MU96" s="49">
        <v>5662.9916600000006</v>
      </c>
      <c r="MV96" s="49">
        <v>4202.0690700000005</v>
      </c>
      <c r="MW96" s="49">
        <v>3110.482</v>
      </c>
      <c r="MX96" s="49">
        <v>3836.6561299999994</v>
      </c>
      <c r="MY96" s="49">
        <v>3526.453</v>
      </c>
      <c r="MZ96" s="49">
        <v>3384.6638700000003</v>
      </c>
      <c r="NA96" s="49">
        <v>1926.8093900000001</v>
      </c>
      <c r="NB96" s="49">
        <v>2503.1880000000001</v>
      </c>
      <c r="NC96" s="49">
        <v>3247.0239999999999</v>
      </c>
      <c r="ND96" s="49">
        <v>3731.3048800000001</v>
      </c>
      <c r="NE96" s="49">
        <v>3131.703</v>
      </c>
      <c r="NF96" s="49">
        <v>4953.5320000000002</v>
      </c>
      <c r="NG96" s="49">
        <v>3828.2953600000001</v>
      </c>
      <c r="NH96" s="49">
        <v>4288.4750000000004</v>
      </c>
      <c r="NI96" s="49">
        <v>2573.9253999999996</v>
      </c>
      <c r="NJ96" s="49">
        <v>4218.0580000000009</v>
      </c>
      <c r="NK96" s="49">
        <v>1704.568</v>
      </c>
      <c r="NL96" s="49">
        <v>1639.21209</v>
      </c>
      <c r="NM96" s="49">
        <v>1326.9079999999999</v>
      </c>
      <c r="NN96" s="49">
        <v>3133.4430000000002</v>
      </c>
      <c r="NO96" s="49">
        <v>2139.2384000000002</v>
      </c>
      <c r="NP96" s="49">
        <v>2016.4492</v>
      </c>
      <c r="NQ96" s="49">
        <v>3629.3290000000002</v>
      </c>
      <c r="NR96" s="49">
        <v>5097.7332200000001</v>
      </c>
      <c r="NS96" s="49">
        <v>4549</v>
      </c>
      <c r="NT96" s="49">
        <v>4563.8876500000006</v>
      </c>
      <c r="NU96" s="49">
        <v>4342.1580000000004</v>
      </c>
      <c r="NV96" s="49">
        <v>3725.7974200000008</v>
      </c>
      <c r="NW96" s="49">
        <v>3495.3859199999997</v>
      </c>
      <c r="NX96" s="49">
        <v>3576.3943399999998</v>
      </c>
      <c r="NY96" s="49">
        <v>2001.461</v>
      </c>
      <c r="NZ96" s="49">
        <v>3152.6482400000014</v>
      </c>
      <c r="OA96" s="49">
        <v>4143.0693000000001</v>
      </c>
      <c r="OB96" s="49">
        <v>5220.1210000000001</v>
      </c>
      <c r="OC96" s="49">
        <v>6242.2407600000006</v>
      </c>
      <c r="OD96" s="49">
        <v>5526.961760000001</v>
      </c>
      <c r="OE96" s="49">
        <v>6105.9129999999996</v>
      </c>
      <c r="OF96" s="49">
        <v>5204.3237900000013</v>
      </c>
      <c r="OG96" s="49">
        <v>3010.0392000000002</v>
      </c>
      <c r="OH96" s="49">
        <v>3999.5460899999998</v>
      </c>
      <c r="OI96" s="49">
        <v>3432.3879999999999</v>
      </c>
      <c r="OJ96" s="49">
        <v>2064.98</v>
      </c>
      <c r="OK96" s="49">
        <v>2947.9367999999999</v>
      </c>
      <c r="OL96" s="49">
        <v>3506.9117000000001</v>
      </c>
      <c r="OM96" s="49">
        <v>5384.4449299999997</v>
      </c>
      <c r="ON96" s="49">
        <v>4855.6111200000005</v>
      </c>
      <c r="OO96" s="49">
        <v>7652.4310500000001</v>
      </c>
      <c r="OP96" s="49">
        <v>7929.5996200000045</v>
      </c>
      <c r="OQ96" s="49">
        <v>10391.075000000001</v>
      </c>
      <c r="OR96" s="49">
        <v>9593.1970000000001</v>
      </c>
      <c r="OS96" s="49">
        <v>9867.2129999999997</v>
      </c>
      <c r="OT96" s="49">
        <v>4919.6642299999994</v>
      </c>
      <c r="OU96" s="49">
        <v>3662.2941499999997</v>
      </c>
      <c r="OV96" s="49">
        <v>2648.373</v>
      </c>
      <c r="OW96" s="49">
        <v>2160.8327999999997</v>
      </c>
      <c r="OX96" s="49">
        <v>3909.1115</v>
      </c>
      <c r="OY96" s="49">
        <v>5012.8760000000002</v>
      </c>
      <c r="OZ96" s="49">
        <v>8940.3230000000003</v>
      </c>
      <c r="PA96" s="49">
        <v>7680.3620000000001</v>
      </c>
      <c r="PB96" s="49">
        <v>7912</v>
      </c>
      <c r="PC96" s="49">
        <v>8299</v>
      </c>
      <c r="PD96" s="49">
        <v>6774.8329999999996</v>
      </c>
      <c r="PE96" s="49">
        <v>5878.5769699999937</v>
      </c>
      <c r="PF96" s="49">
        <v>6717.8360000000002</v>
      </c>
      <c r="PG96" s="49">
        <v>6708.0730000000003</v>
      </c>
      <c r="PH96" s="49">
        <v>4983.4189999999999</v>
      </c>
    </row>
    <row r="97" spans="1:739" s="35" customFormat="1" x14ac:dyDescent="0.3">
      <c r="A97" s="35" t="s">
        <v>36</v>
      </c>
      <c r="B97" s="46" t="s">
        <v>61</v>
      </c>
      <c r="C97" s="47" t="s">
        <v>58</v>
      </c>
      <c r="D97" s="48" t="s">
        <v>58</v>
      </c>
      <c r="E97" s="48" t="s">
        <v>58</v>
      </c>
      <c r="F97" s="48" t="s">
        <v>58</v>
      </c>
      <c r="G97" s="48" t="s">
        <v>58</v>
      </c>
      <c r="H97" s="48" t="s">
        <v>58</v>
      </c>
      <c r="I97" s="48" t="s">
        <v>58</v>
      </c>
      <c r="J97" s="48" t="s">
        <v>58</v>
      </c>
      <c r="K97" s="48" t="s">
        <v>58</v>
      </c>
      <c r="L97" s="48" t="s">
        <v>58</v>
      </c>
      <c r="M97" s="48" t="s">
        <v>58</v>
      </c>
      <c r="N97" s="48" t="s">
        <v>58</v>
      </c>
      <c r="O97" s="48" t="s">
        <v>58</v>
      </c>
      <c r="P97" s="48" t="s">
        <v>58</v>
      </c>
      <c r="Q97" s="48" t="s">
        <v>58</v>
      </c>
      <c r="R97" s="48" t="s">
        <v>58</v>
      </c>
      <c r="S97" s="48" t="s">
        <v>58</v>
      </c>
      <c r="T97" s="48" t="s">
        <v>58</v>
      </c>
      <c r="U97" s="48" t="s">
        <v>58</v>
      </c>
      <c r="V97" s="48" t="s">
        <v>58</v>
      </c>
      <c r="W97" s="48" t="s">
        <v>58</v>
      </c>
      <c r="X97" s="48" t="s">
        <v>58</v>
      </c>
      <c r="Y97" s="48" t="s">
        <v>58</v>
      </c>
      <c r="Z97" s="48" t="s">
        <v>58</v>
      </c>
      <c r="AA97" s="48" t="s">
        <v>58</v>
      </c>
      <c r="AB97" s="48" t="s">
        <v>58</v>
      </c>
      <c r="AC97" s="48" t="s">
        <v>58</v>
      </c>
      <c r="AD97" s="48" t="s">
        <v>58</v>
      </c>
      <c r="AE97" s="48" t="s">
        <v>58</v>
      </c>
      <c r="AF97" s="48" t="s">
        <v>58</v>
      </c>
      <c r="AG97" s="48" t="s">
        <v>58</v>
      </c>
      <c r="AH97" s="48" t="s">
        <v>58</v>
      </c>
      <c r="AI97" s="48" t="s">
        <v>58</v>
      </c>
      <c r="AJ97" s="48" t="s">
        <v>58</v>
      </c>
      <c r="AK97" s="48" t="s">
        <v>58</v>
      </c>
      <c r="AL97" s="48" t="s">
        <v>58</v>
      </c>
      <c r="AM97" s="48" t="s">
        <v>58</v>
      </c>
      <c r="AN97" s="48" t="s">
        <v>58</v>
      </c>
      <c r="AO97" s="48" t="s">
        <v>58</v>
      </c>
      <c r="AP97" s="48" t="s">
        <v>58</v>
      </c>
      <c r="AQ97" s="48" t="s">
        <v>58</v>
      </c>
      <c r="AR97" s="48" t="s">
        <v>58</v>
      </c>
      <c r="AS97" s="48" t="s">
        <v>58</v>
      </c>
      <c r="AT97" s="48" t="s">
        <v>58</v>
      </c>
      <c r="AU97" s="48" t="s">
        <v>58</v>
      </c>
      <c r="AV97" s="48" t="s">
        <v>58</v>
      </c>
      <c r="AW97" s="48" t="s">
        <v>58</v>
      </c>
      <c r="AX97" s="48" t="s">
        <v>58</v>
      </c>
      <c r="AY97" s="48" t="s">
        <v>58</v>
      </c>
      <c r="AZ97" s="48" t="s">
        <v>58</v>
      </c>
      <c r="BA97" s="48" t="s">
        <v>58</v>
      </c>
      <c r="BB97" s="48" t="s">
        <v>58</v>
      </c>
      <c r="BC97" s="48" t="s">
        <v>58</v>
      </c>
      <c r="BD97" s="48" t="s">
        <v>58</v>
      </c>
      <c r="BE97" s="48" t="s">
        <v>58</v>
      </c>
      <c r="BF97" s="48" t="s">
        <v>58</v>
      </c>
      <c r="BG97" s="48" t="s">
        <v>58</v>
      </c>
      <c r="BH97" s="48" t="s">
        <v>58</v>
      </c>
      <c r="BI97" s="48" t="s">
        <v>58</v>
      </c>
      <c r="BJ97" s="48" t="s">
        <v>58</v>
      </c>
      <c r="BK97" s="48" t="s">
        <v>58</v>
      </c>
      <c r="BL97" s="48" t="s">
        <v>58</v>
      </c>
      <c r="BM97" s="48" t="s">
        <v>58</v>
      </c>
      <c r="BN97" s="48" t="s">
        <v>58</v>
      </c>
      <c r="BO97" s="48" t="s">
        <v>58</v>
      </c>
      <c r="BP97" s="48" t="s">
        <v>58</v>
      </c>
      <c r="BQ97" s="48" t="s">
        <v>58</v>
      </c>
      <c r="BR97" s="48" t="s">
        <v>58</v>
      </c>
      <c r="BS97" s="48" t="s">
        <v>58</v>
      </c>
      <c r="BT97" s="48" t="s">
        <v>58</v>
      </c>
      <c r="BU97" s="48" t="s">
        <v>58</v>
      </c>
      <c r="BV97" s="48" t="s">
        <v>58</v>
      </c>
      <c r="BW97" s="48" t="s">
        <v>58</v>
      </c>
      <c r="BX97" s="48" t="s">
        <v>58</v>
      </c>
      <c r="BY97" s="48" t="s">
        <v>58</v>
      </c>
      <c r="BZ97" s="48" t="s">
        <v>58</v>
      </c>
      <c r="CA97" s="48" t="s">
        <v>58</v>
      </c>
      <c r="CB97" s="48" t="s">
        <v>58</v>
      </c>
      <c r="CC97" s="48" t="s">
        <v>58</v>
      </c>
      <c r="CD97" s="48" t="s">
        <v>58</v>
      </c>
      <c r="CE97" s="48" t="s">
        <v>58</v>
      </c>
      <c r="CF97" s="48" t="s">
        <v>58</v>
      </c>
      <c r="CG97" s="48" t="s">
        <v>58</v>
      </c>
      <c r="CH97" s="48" t="s">
        <v>58</v>
      </c>
      <c r="CI97" s="48" t="s">
        <v>58</v>
      </c>
      <c r="CJ97" s="48" t="s">
        <v>58</v>
      </c>
      <c r="CK97" s="48" t="s">
        <v>58</v>
      </c>
      <c r="CL97" s="48" t="s">
        <v>58</v>
      </c>
      <c r="CM97" s="48" t="s">
        <v>58</v>
      </c>
      <c r="CN97" s="48" t="s">
        <v>58</v>
      </c>
      <c r="CO97" s="48" t="s">
        <v>58</v>
      </c>
      <c r="CP97" s="48" t="s">
        <v>58</v>
      </c>
      <c r="CQ97" s="48" t="s">
        <v>58</v>
      </c>
      <c r="CR97" s="48" t="s">
        <v>58</v>
      </c>
      <c r="CS97" s="48" t="s">
        <v>58</v>
      </c>
      <c r="CT97" s="48" t="s">
        <v>58</v>
      </c>
      <c r="CU97" s="48" t="s">
        <v>58</v>
      </c>
      <c r="CV97" s="48" t="s">
        <v>58</v>
      </c>
      <c r="CW97" s="48" t="s">
        <v>58</v>
      </c>
      <c r="CX97" s="48" t="s">
        <v>58</v>
      </c>
      <c r="CY97" s="48" t="s">
        <v>58</v>
      </c>
      <c r="CZ97" s="48" t="s">
        <v>58</v>
      </c>
      <c r="DA97" s="48" t="s">
        <v>58</v>
      </c>
      <c r="DB97" s="48" t="s">
        <v>58</v>
      </c>
      <c r="DC97" s="48" t="s">
        <v>58</v>
      </c>
      <c r="DD97" s="48" t="s">
        <v>58</v>
      </c>
      <c r="DE97" s="48" t="s">
        <v>58</v>
      </c>
      <c r="DF97" s="48" t="s">
        <v>58</v>
      </c>
      <c r="DG97" s="48" t="s">
        <v>58</v>
      </c>
      <c r="DH97" s="48" t="s">
        <v>58</v>
      </c>
      <c r="DI97" s="48" t="s">
        <v>58</v>
      </c>
      <c r="DJ97" s="48" t="s">
        <v>58</v>
      </c>
      <c r="DK97" s="48" t="s">
        <v>58</v>
      </c>
      <c r="DL97" s="48" t="s">
        <v>58</v>
      </c>
      <c r="DM97" s="48" t="s">
        <v>58</v>
      </c>
      <c r="DN97" s="48" t="s">
        <v>58</v>
      </c>
      <c r="DO97" s="48" t="s">
        <v>58</v>
      </c>
      <c r="DP97" s="48" t="s">
        <v>58</v>
      </c>
      <c r="DQ97" s="48" t="s">
        <v>58</v>
      </c>
      <c r="DR97" s="48" t="s">
        <v>58</v>
      </c>
      <c r="DS97" s="48" t="s">
        <v>58</v>
      </c>
      <c r="DT97" s="48" t="s">
        <v>58</v>
      </c>
      <c r="DU97" s="48" t="s">
        <v>58</v>
      </c>
      <c r="DV97" s="48" t="s">
        <v>58</v>
      </c>
      <c r="DW97" s="48" t="s">
        <v>58</v>
      </c>
      <c r="DX97" s="48" t="s">
        <v>58</v>
      </c>
      <c r="DY97" s="48" t="s">
        <v>58</v>
      </c>
      <c r="DZ97" s="48" t="s">
        <v>58</v>
      </c>
      <c r="EA97" s="48" t="s">
        <v>58</v>
      </c>
      <c r="EB97" s="48" t="s">
        <v>58</v>
      </c>
      <c r="EC97" s="48" t="s">
        <v>58</v>
      </c>
      <c r="ED97" s="48" t="s">
        <v>58</v>
      </c>
      <c r="EE97" s="48" t="s">
        <v>58</v>
      </c>
      <c r="EF97" s="48" t="s">
        <v>58</v>
      </c>
      <c r="EG97" s="48" t="s">
        <v>58</v>
      </c>
      <c r="EH97" s="48" t="s">
        <v>58</v>
      </c>
      <c r="EI97" s="48" t="s">
        <v>58</v>
      </c>
      <c r="EJ97" s="48" t="s">
        <v>58</v>
      </c>
      <c r="EK97" s="48" t="s">
        <v>58</v>
      </c>
      <c r="EL97" s="48" t="s">
        <v>58</v>
      </c>
      <c r="EM97" s="48" t="s">
        <v>58</v>
      </c>
      <c r="EN97" s="48" t="s">
        <v>58</v>
      </c>
      <c r="EO97" s="48" t="s">
        <v>58</v>
      </c>
      <c r="EP97" s="48" t="s">
        <v>58</v>
      </c>
      <c r="EQ97" s="48" t="s">
        <v>58</v>
      </c>
      <c r="ER97" s="48" t="s">
        <v>58</v>
      </c>
      <c r="ES97" s="48" t="s">
        <v>58</v>
      </c>
      <c r="ET97" s="48" t="s">
        <v>58</v>
      </c>
      <c r="EU97" s="48" t="s">
        <v>58</v>
      </c>
      <c r="EV97" s="48" t="s">
        <v>58</v>
      </c>
      <c r="EW97" s="48" t="s">
        <v>58</v>
      </c>
      <c r="EX97" s="48" t="s">
        <v>58</v>
      </c>
      <c r="EY97" s="48" t="s">
        <v>58</v>
      </c>
      <c r="EZ97" s="48" t="s">
        <v>58</v>
      </c>
      <c r="FA97" s="48" t="s">
        <v>58</v>
      </c>
      <c r="FB97" s="48" t="s">
        <v>58</v>
      </c>
      <c r="FC97" s="48" t="s">
        <v>58</v>
      </c>
      <c r="FD97" s="48" t="s">
        <v>58</v>
      </c>
      <c r="FE97" s="48" t="s">
        <v>58</v>
      </c>
      <c r="FF97" s="48" t="s">
        <v>58</v>
      </c>
      <c r="FG97" s="48" t="s">
        <v>58</v>
      </c>
      <c r="FH97" s="48" t="s">
        <v>58</v>
      </c>
      <c r="FI97" s="48" t="s">
        <v>58</v>
      </c>
      <c r="FJ97" s="48" t="s">
        <v>58</v>
      </c>
      <c r="FK97" s="48" t="s">
        <v>58</v>
      </c>
      <c r="FL97" s="48" t="s">
        <v>58</v>
      </c>
      <c r="FM97" s="48" t="s">
        <v>58</v>
      </c>
      <c r="FN97" s="48" t="s">
        <v>58</v>
      </c>
      <c r="FO97" s="48" t="s">
        <v>58</v>
      </c>
      <c r="FP97" s="48" t="s">
        <v>58</v>
      </c>
      <c r="FQ97" s="48" t="s">
        <v>58</v>
      </c>
      <c r="FR97" s="48" t="s">
        <v>58</v>
      </c>
      <c r="FS97" s="48" t="s">
        <v>58</v>
      </c>
      <c r="FT97" s="48" t="s">
        <v>58</v>
      </c>
      <c r="FU97" s="48" t="s">
        <v>58</v>
      </c>
      <c r="FV97" s="48" t="s">
        <v>58</v>
      </c>
      <c r="FW97" s="48" t="s">
        <v>58</v>
      </c>
      <c r="FX97" s="48" t="s">
        <v>58</v>
      </c>
      <c r="FY97" s="48" t="s">
        <v>58</v>
      </c>
      <c r="FZ97" s="48" t="s">
        <v>58</v>
      </c>
      <c r="GA97" s="48" t="s">
        <v>58</v>
      </c>
      <c r="GB97" s="48" t="s">
        <v>58</v>
      </c>
      <c r="GC97" s="48" t="s">
        <v>58</v>
      </c>
      <c r="GD97" s="48" t="s">
        <v>58</v>
      </c>
      <c r="GE97" s="48" t="s">
        <v>58</v>
      </c>
      <c r="GF97" s="48" t="s">
        <v>58</v>
      </c>
      <c r="GG97" s="48" t="s">
        <v>58</v>
      </c>
      <c r="GH97" s="48" t="s">
        <v>58</v>
      </c>
      <c r="GI97" s="48" t="s">
        <v>58</v>
      </c>
      <c r="GJ97" s="48" t="s">
        <v>58</v>
      </c>
      <c r="GK97" s="48" t="s">
        <v>58</v>
      </c>
      <c r="GL97" s="48" t="s">
        <v>58</v>
      </c>
      <c r="GM97" s="48" t="s">
        <v>58</v>
      </c>
      <c r="GN97" s="48" t="s">
        <v>58</v>
      </c>
      <c r="GO97" s="48">
        <v>4708.53</v>
      </c>
      <c r="GP97" s="48">
        <v>5946.01</v>
      </c>
      <c r="GQ97" s="48">
        <v>9256.15</v>
      </c>
      <c r="GR97" s="48">
        <v>8273</v>
      </c>
      <c r="GS97" s="48">
        <v>10453.34</v>
      </c>
      <c r="GT97" s="48">
        <v>7678.5</v>
      </c>
      <c r="GU97" s="48">
        <v>7245.89</v>
      </c>
      <c r="GV97" s="48">
        <v>6607.64</v>
      </c>
      <c r="GW97" s="48">
        <v>4300.18</v>
      </c>
      <c r="GX97" s="48">
        <v>11681.2</v>
      </c>
      <c r="GY97" s="48">
        <v>9156.81</v>
      </c>
      <c r="GZ97" s="48">
        <v>5728.68</v>
      </c>
      <c r="HA97" s="48">
        <v>6051.04</v>
      </c>
      <c r="HB97" s="48">
        <v>5033.49</v>
      </c>
      <c r="HC97" s="48">
        <v>6775.32</v>
      </c>
      <c r="HD97" s="48">
        <v>8135.66</v>
      </c>
      <c r="HE97" s="48">
        <v>9888.51</v>
      </c>
      <c r="HF97" s="48">
        <v>8096.98</v>
      </c>
      <c r="HG97" s="48">
        <v>6993.59</v>
      </c>
      <c r="HH97" s="48">
        <v>7307.75</v>
      </c>
      <c r="HI97" s="48">
        <v>6184.17</v>
      </c>
      <c r="HJ97" s="48">
        <v>8104.89</v>
      </c>
      <c r="HK97" s="48">
        <v>6600.0259999999998</v>
      </c>
      <c r="HL97" s="48">
        <v>6539.92</v>
      </c>
      <c r="HM97" s="48">
        <v>7123.53</v>
      </c>
      <c r="HN97" s="48">
        <v>7573.52</v>
      </c>
      <c r="HO97" s="48">
        <v>8211.3700000000008</v>
      </c>
      <c r="HP97" s="48">
        <v>6715.94</v>
      </c>
      <c r="HQ97" s="48">
        <v>7566.8069999999998</v>
      </c>
      <c r="HR97" s="48">
        <v>7461.558</v>
      </c>
      <c r="HS97" s="48">
        <v>7583.88</v>
      </c>
      <c r="HT97" s="48">
        <v>8526.84</v>
      </c>
      <c r="HU97" s="48">
        <v>8096.9840000000004</v>
      </c>
      <c r="HV97" s="48">
        <v>10394.36</v>
      </c>
      <c r="HW97" s="48">
        <v>6331.07</v>
      </c>
      <c r="HX97" s="48">
        <v>7370.42</v>
      </c>
      <c r="HY97" s="48">
        <v>8191.71</v>
      </c>
      <c r="HZ97" s="48">
        <v>5899.75</v>
      </c>
      <c r="IA97" s="48">
        <v>5078.7</v>
      </c>
      <c r="IB97" s="48">
        <v>6964.68</v>
      </c>
      <c r="IC97" s="48">
        <v>7216.1</v>
      </c>
      <c r="ID97" s="48">
        <v>10078.64</v>
      </c>
      <c r="IE97" s="48">
        <v>11863.66</v>
      </c>
      <c r="IF97" s="48">
        <v>13558.53</v>
      </c>
      <c r="IG97" s="48">
        <v>13326.87</v>
      </c>
      <c r="IH97" s="48">
        <v>8921.42</v>
      </c>
      <c r="II97" s="48">
        <v>3638.95</v>
      </c>
      <c r="IJ97" s="48">
        <v>7059.51</v>
      </c>
      <c r="IK97" s="47">
        <v>5941.59</v>
      </c>
      <c r="IL97" s="47">
        <v>7310.47</v>
      </c>
      <c r="IM97" s="47">
        <v>8973.27</v>
      </c>
      <c r="IN97" s="47">
        <v>8217.7999999999993</v>
      </c>
      <c r="IO97" s="47">
        <v>6052.0820000000003</v>
      </c>
      <c r="IP97" s="47">
        <v>6187.2129999999997</v>
      </c>
      <c r="IQ97" s="47">
        <v>11832.41</v>
      </c>
      <c r="IR97" s="47">
        <v>13326.08</v>
      </c>
      <c r="IS97" s="49">
        <v>22555.26</v>
      </c>
      <c r="IT97" s="49">
        <v>23129.16</v>
      </c>
      <c r="IU97" s="49">
        <v>14178.59</v>
      </c>
      <c r="IV97" s="49">
        <v>16606.77</v>
      </c>
      <c r="IW97" s="49">
        <v>12572.26</v>
      </c>
      <c r="IX97" s="49">
        <v>7626.4081800000004</v>
      </c>
      <c r="IY97" s="49">
        <v>11719.472469999999</v>
      </c>
      <c r="IZ97" s="49">
        <v>9281.58</v>
      </c>
      <c r="JA97" s="49">
        <v>11550.32</v>
      </c>
      <c r="JB97" s="49">
        <v>9958.74</v>
      </c>
      <c r="JC97" s="49">
        <v>14393.8</v>
      </c>
      <c r="JD97" s="49">
        <v>14240.38</v>
      </c>
      <c r="JE97" s="49">
        <v>8656.77</v>
      </c>
      <c r="JF97" s="49">
        <v>7918.67</v>
      </c>
      <c r="JG97" s="49">
        <v>7692.26</v>
      </c>
      <c r="JH97" s="49">
        <v>10308.41</v>
      </c>
      <c r="JI97" s="49">
        <v>8646.89</v>
      </c>
      <c r="JJ97" s="49">
        <v>9336.6200000000008</v>
      </c>
      <c r="JK97" s="49">
        <v>10311.31</v>
      </c>
      <c r="JL97" s="49">
        <v>10759.27</v>
      </c>
      <c r="JM97" s="49">
        <v>7312.87</v>
      </c>
      <c r="JN97" s="49">
        <v>10664.484700000001</v>
      </c>
      <c r="JO97" s="49">
        <v>10345.57</v>
      </c>
      <c r="JP97" s="49">
        <v>9824.7800000000007</v>
      </c>
      <c r="JQ97" s="49">
        <v>8842.35</v>
      </c>
      <c r="JR97" s="49">
        <v>8914.17</v>
      </c>
      <c r="JS97" s="49">
        <v>9800.92</v>
      </c>
      <c r="JT97" s="49">
        <v>9506.2800000000007</v>
      </c>
      <c r="JU97" s="49">
        <v>6362.8040000000001</v>
      </c>
      <c r="JV97" s="49">
        <v>7280.35</v>
      </c>
      <c r="JW97" s="49">
        <v>7553.2579999999998</v>
      </c>
      <c r="JX97" s="49">
        <v>8633.5930000000008</v>
      </c>
      <c r="JY97" s="49">
        <v>7596.9269999999997</v>
      </c>
      <c r="JZ97" s="49">
        <v>9593.5040000000008</v>
      </c>
      <c r="KA97" s="49">
        <v>8886.1460000000006</v>
      </c>
      <c r="KB97" s="49">
        <v>11462.773999999999</v>
      </c>
      <c r="KC97" s="49">
        <v>10325.824000000001</v>
      </c>
      <c r="KD97" s="49">
        <v>17907.550999999999</v>
      </c>
      <c r="KE97" s="49">
        <v>16318.68</v>
      </c>
      <c r="KF97" s="49">
        <v>5773.5929999999998</v>
      </c>
      <c r="KG97" s="49">
        <v>9225.8770000000004</v>
      </c>
      <c r="KH97" s="49">
        <v>8083.5110000000004</v>
      </c>
      <c r="KI97" s="49">
        <v>1647.114</v>
      </c>
      <c r="KJ97" s="49">
        <v>8361.4279999999999</v>
      </c>
      <c r="KK97" s="49">
        <v>7650.549</v>
      </c>
      <c r="KL97" s="49">
        <v>5117.0619999999999</v>
      </c>
      <c r="KM97" s="49">
        <v>9057.2579999999998</v>
      </c>
      <c r="KN97" s="49">
        <v>12272.504000000001</v>
      </c>
      <c r="KO97" s="49">
        <v>16560.735000000001</v>
      </c>
      <c r="KP97" s="49">
        <v>14182.534</v>
      </c>
      <c r="KQ97" s="49">
        <v>8035.28</v>
      </c>
      <c r="KR97" s="49">
        <v>12679.422</v>
      </c>
      <c r="KS97" s="49">
        <v>16879.531999999999</v>
      </c>
      <c r="KT97" s="49">
        <v>18292.169000000002</v>
      </c>
      <c r="KU97" s="49">
        <v>18201.584999999999</v>
      </c>
      <c r="KV97" s="49">
        <v>18720.261999999999</v>
      </c>
      <c r="KW97" s="49">
        <v>10357.842000000001</v>
      </c>
      <c r="KX97" s="49">
        <v>7874.8209999999999</v>
      </c>
      <c r="KY97" s="49">
        <v>14164.664000000001</v>
      </c>
      <c r="KZ97" s="49">
        <v>7611.0069999999996</v>
      </c>
      <c r="LA97" s="49">
        <v>32193.947</v>
      </c>
      <c r="LB97" s="49">
        <v>10194.976000000001</v>
      </c>
      <c r="LC97" s="49">
        <v>8879.0859999999993</v>
      </c>
      <c r="LD97" s="49">
        <v>6713.9229999999998</v>
      </c>
      <c r="LE97" s="49">
        <v>9038.0519999999997</v>
      </c>
      <c r="LF97" s="49">
        <v>7463.9939999999997</v>
      </c>
      <c r="LG97" s="49">
        <v>7274.6</v>
      </c>
      <c r="LH97" s="49">
        <v>6368.4279999999999</v>
      </c>
      <c r="LI97" s="49">
        <v>8135.2969999999996</v>
      </c>
      <c r="LJ97" s="49">
        <v>7472.3109999999997</v>
      </c>
      <c r="LK97" s="49">
        <v>12279.288</v>
      </c>
      <c r="LL97" s="49">
        <v>14457.432000000001</v>
      </c>
      <c r="LM97" s="49">
        <v>20965.625</v>
      </c>
      <c r="LN97" s="49">
        <v>19677.539000000001</v>
      </c>
      <c r="LO97" s="49">
        <v>18684.205000000002</v>
      </c>
      <c r="LP97" s="49">
        <v>21513.474999999999</v>
      </c>
      <c r="LQ97" s="49">
        <v>15813.625709999995</v>
      </c>
      <c r="LR97" s="49">
        <v>3950.5839999999998</v>
      </c>
      <c r="LS97" s="49">
        <v>12323.22531</v>
      </c>
      <c r="LT97" s="49">
        <v>9000.4245900000005</v>
      </c>
      <c r="LU97" s="49">
        <v>9108.179900000001</v>
      </c>
      <c r="LV97" s="49">
        <v>10016.333000000001</v>
      </c>
      <c r="LW97" s="49">
        <v>10021.941000000001</v>
      </c>
      <c r="LX97" s="49">
        <v>12681.192660000001</v>
      </c>
      <c r="LY97" s="49">
        <v>23873.703680000002</v>
      </c>
      <c r="LZ97" s="49">
        <v>9468.4092000000019</v>
      </c>
      <c r="MA97" s="49">
        <v>8135.2969999999996</v>
      </c>
      <c r="MB97" s="49">
        <v>13089.84411</v>
      </c>
      <c r="MC97" s="49">
        <v>13681.064</v>
      </c>
      <c r="MD97" s="49">
        <v>18896.517</v>
      </c>
      <c r="ME97" s="49">
        <v>12832.275210000003</v>
      </c>
      <c r="MF97" s="49">
        <v>8720.9030000000002</v>
      </c>
      <c r="MG97" s="49">
        <v>11872.462</v>
      </c>
      <c r="MH97" s="49">
        <v>17868.952889999993</v>
      </c>
      <c r="MI97" s="49">
        <v>15366.744000000001</v>
      </c>
      <c r="MJ97" s="49">
        <v>12472.194</v>
      </c>
      <c r="MK97" s="49">
        <v>23212.264729999995</v>
      </c>
      <c r="ML97" s="49">
        <v>14991.460720000006</v>
      </c>
      <c r="MM97" s="49">
        <v>10507.970170000002</v>
      </c>
      <c r="MN97" s="49">
        <v>7625.6849699999993</v>
      </c>
      <c r="MO97" s="49">
        <v>7776.5000399999999</v>
      </c>
      <c r="MP97" s="49">
        <v>8493.7844299999997</v>
      </c>
      <c r="MQ97" s="49">
        <v>6585.3509999999997</v>
      </c>
      <c r="MR97" s="49">
        <v>7449.6665999999996</v>
      </c>
      <c r="MS97" s="49">
        <v>15916.4606</v>
      </c>
      <c r="MT97" s="49">
        <v>13218.071759999999</v>
      </c>
      <c r="MU97" s="49">
        <v>13718.893199999999</v>
      </c>
      <c r="MV97" s="49">
        <v>23185.327430000001</v>
      </c>
      <c r="MW97" s="49">
        <v>25162.715</v>
      </c>
      <c r="MX97" s="49">
        <v>20601.168419999998</v>
      </c>
      <c r="MY97" s="49">
        <v>12508.09</v>
      </c>
      <c r="MZ97" s="49">
        <v>10040.300409999998</v>
      </c>
      <c r="NA97" s="49">
        <v>10120.85146</v>
      </c>
      <c r="NB97" s="49">
        <v>12863.7</v>
      </c>
      <c r="NC97" s="49">
        <v>38760.895369999998</v>
      </c>
      <c r="ND97" s="49">
        <v>8832.9518899999985</v>
      </c>
      <c r="NE97" s="49">
        <v>12202.776599999999</v>
      </c>
      <c r="NF97" s="49">
        <v>21541.16705</v>
      </c>
      <c r="NG97" s="49">
        <v>22355.687919999997</v>
      </c>
      <c r="NH97" s="49">
        <v>27391.23978</v>
      </c>
      <c r="NI97" s="49">
        <v>26697.434300000001</v>
      </c>
      <c r="NJ97" s="49">
        <v>26687.446</v>
      </c>
      <c r="NK97" s="49">
        <v>16603.992999999999</v>
      </c>
      <c r="NL97" s="49">
        <v>27729.848600000016</v>
      </c>
      <c r="NM97" s="49">
        <v>14441.306549999999</v>
      </c>
      <c r="NN97" s="49">
        <v>8915.9930000000004</v>
      </c>
      <c r="NO97" s="49">
        <v>14107.7574</v>
      </c>
      <c r="NP97" s="49">
        <v>11053.78</v>
      </c>
      <c r="NQ97" s="49">
        <v>1536.42</v>
      </c>
      <c r="NR97" s="49">
        <v>2452.4191699999997</v>
      </c>
      <c r="NS97" s="49">
        <v>6228</v>
      </c>
      <c r="NT97" s="49">
        <v>13326.883699999998</v>
      </c>
      <c r="NU97" s="49">
        <v>27869.188999999998</v>
      </c>
      <c r="NV97" s="49">
        <v>12545.9449</v>
      </c>
      <c r="NW97" s="49">
        <v>8455.7832099999996</v>
      </c>
      <c r="NX97" s="49">
        <v>9030.145050000001</v>
      </c>
      <c r="NY97" s="49">
        <v>13999.51023</v>
      </c>
      <c r="NZ97" s="49">
        <v>2475.8346000000001</v>
      </c>
      <c r="OA97" s="49">
        <v>916.10360000000003</v>
      </c>
      <c r="OB97" s="49">
        <v>446.85899999999998</v>
      </c>
      <c r="OC97" s="49">
        <v>2944.7713599999997</v>
      </c>
      <c r="OD97" s="49">
        <v>14998.492799999998</v>
      </c>
      <c r="OE97" s="49">
        <v>19399.636399999999</v>
      </c>
      <c r="OF97" s="49">
        <v>27175.918300000001</v>
      </c>
      <c r="OG97" s="49">
        <v>26809.787759999999</v>
      </c>
      <c r="OH97" s="49">
        <v>22974.314900000001</v>
      </c>
      <c r="OI97" s="49">
        <v>25290.621999999999</v>
      </c>
      <c r="OJ97" s="49">
        <v>23295.760300000002</v>
      </c>
      <c r="OK97" s="49">
        <v>26754.33685</v>
      </c>
      <c r="OL97" s="49">
        <v>22930.255069999996</v>
      </c>
      <c r="OM97" s="49">
        <v>15977.062459999999</v>
      </c>
      <c r="ON97" s="49">
        <v>15076.210770000002</v>
      </c>
      <c r="OO97" s="49">
        <v>29600.931649999999</v>
      </c>
      <c r="OP97" s="49">
        <v>16115.379349999999</v>
      </c>
      <c r="OQ97" s="49">
        <v>20946.166000000001</v>
      </c>
      <c r="OR97" s="49">
        <v>35522.36</v>
      </c>
      <c r="OS97" s="49">
        <v>30873.634999999998</v>
      </c>
      <c r="OT97" s="49">
        <v>22818.860450000004</v>
      </c>
      <c r="OU97" s="49">
        <v>41519.264590000006</v>
      </c>
      <c r="OV97" s="49">
        <v>27716.746349999998</v>
      </c>
      <c r="OW97" s="49">
        <v>20829.717559999997</v>
      </c>
      <c r="OX97" s="49">
        <v>20651.406620000002</v>
      </c>
      <c r="OY97" s="49">
        <v>21602.68</v>
      </c>
      <c r="OZ97" s="49">
        <v>20155.848000000002</v>
      </c>
      <c r="PA97" s="49">
        <v>17983.042000000001</v>
      </c>
      <c r="PB97" s="49">
        <v>19011</v>
      </c>
      <c r="PC97" s="49">
        <v>40899</v>
      </c>
      <c r="PD97" s="49">
        <v>38161.31</v>
      </c>
      <c r="PE97" s="49">
        <v>28113.499960000001</v>
      </c>
      <c r="PF97" s="49">
        <v>34153.641000000003</v>
      </c>
      <c r="PG97" s="49">
        <v>43099.008000000002</v>
      </c>
      <c r="PH97" s="49">
        <v>32170.152999999998</v>
      </c>
    </row>
    <row r="98" spans="1:739" s="35" customFormat="1" x14ac:dyDescent="0.3">
      <c r="A98" s="35" t="s">
        <v>34</v>
      </c>
      <c r="B98" s="46" t="s">
        <v>61</v>
      </c>
      <c r="C98" s="47" t="s">
        <v>58</v>
      </c>
      <c r="D98" s="48" t="s">
        <v>58</v>
      </c>
      <c r="E98" s="48" t="s">
        <v>58</v>
      </c>
      <c r="F98" s="48" t="s">
        <v>58</v>
      </c>
      <c r="G98" s="48" t="s">
        <v>58</v>
      </c>
      <c r="H98" s="48" t="s">
        <v>58</v>
      </c>
      <c r="I98" s="48" t="s">
        <v>58</v>
      </c>
      <c r="J98" s="48" t="s">
        <v>58</v>
      </c>
      <c r="K98" s="48" t="s">
        <v>58</v>
      </c>
      <c r="L98" s="48" t="s">
        <v>58</v>
      </c>
      <c r="M98" s="48" t="s">
        <v>58</v>
      </c>
      <c r="N98" s="48" t="s">
        <v>58</v>
      </c>
      <c r="O98" s="48" t="s">
        <v>58</v>
      </c>
      <c r="P98" s="48" t="s">
        <v>58</v>
      </c>
      <c r="Q98" s="48" t="s">
        <v>58</v>
      </c>
      <c r="R98" s="48" t="s">
        <v>58</v>
      </c>
      <c r="S98" s="48" t="s">
        <v>58</v>
      </c>
      <c r="T98" s="48" t="s">
        <v>58</v>
      </c>
      <c r="U98" s="48" t="s">
        <v>58</v>
      </c>
      <c r="V98" s="48" t="s">
        <v>58</v>
      </c>
      <c r="W98" s="48" t="s">
        <v>58</v>
      </c>
      <c r="X98" s="48" t="s">
        <v>58</v>
      </c>
      <c r="Y98" s="48" t="s">
        <v>58</v>
      </c>
      <c r="Z98" s="48" t="s">
        <v>58</v>
      </c>
      <c r="AA98" s="48" t="s">
        <v>58</v>
      </c>
      <c r="AB98" s="48" t="s">
        <v>58</v>
      </c>
      <c r="AC98" s="48" t="s">
        <v>58</v>
      </c>
      <c r="AD98" s="48" t="s">
        <v>58</v>
      </c>
      <c r="AE98" s="48" t="s">
        <v>58</v>
      </c>
      <c r="AF98" s="48" t="s">
        <v>58</v>
      </c>
      <c r="AG98" s="48" t="s">
        <v>58</v>
      </c>
      <c r="AH98" s="48" t="s">
        <v>58</v>
      </c>
      <c r="AI98" s="48" t="s">
        <v>58</v>
      </c>
      <c r="AJ98" s="48" t="s">
        <v>58</v>
      </c>
      <c r="AK98" s="48" t="s">
        <v>58</v>
      </c>
      <c r="AL98" s="48" t="s">
        <v>58</v>
      </c>
      <c r="AM98" s="48" t="s">
        <v>58</v>
      </c>
      <c r="AN98" s="48" t="s">
        <v>58</v>
      </c>
      <c r="AO98" s="48" t="s">
        <v>58</v>
      </c>
      <c r="AP98" s="48" t="s">
        <v>58</v>
      </c>
      <c r="AQ98" s="48" t="s">
        <v>58</v>
      </c>
      <c r="AR98" s="48" t="s">
        <v>58</v>
      </c>
      <c r="AS98" s="48" t="s">
        <v>58</v>
      </c>
      <c r="AT98" s="48" t="s">
        <v>58</v>
      </c>
      <c r="AU98" s="48" t="s">
        <v>58</v>
      </c>
      <c r="AV98" s="48" t="s">
        <v>58</v>
      </c>
      <c r="AW98" s="48" t="s">
        <v>58</v>
      </c>
      <c r="AX98" s="48" t="s">
        <v>58</v>
      </c>
      <c r="AY98" s="48" t="s">
        <v>58</v>
      </c>
      <c r="AZ98" s="48" t="s">
        <v>58</v>
      </c>
      <c r="BA98" s="48" t="s">
        <v>58</v>
      </c>
      <c r="BB98" s="48" t="s">
        <v>58</v>
      </c>
      <c r="BC98" s="48" t="s">
        <v>58</v>
      </c>
      <c r="BD98" s="48" t="s">
        <v>58</v>
      </c>
      <c r="BE98" s="48" t="s">
        <v>58</v>
      </c>
      <c r="BF98" s="48" t="s">
        <v>58</v>
      </c>
      <c r="BG98" s="48" t="s">
        <v>58</v>
      </c>
      <c r="BH98" s="48" t="s">
        <v>58</v>
      </c>
      <c r="BI98" s="48" t="s">
        <v>58</v>
      </c>
      <c r="BJ98" s="48" t="s">
        <v>58</v>
      </c>
      <c r="BK98" s="48" t="s">
        <v>58</v>
      </c>
      <c r="BL98" s="48" t="s">
        <v>58</v>
      </c>
      <c r="BM98" s="48" t="s">
        <v>58</v>
      </c>
      <c r="BN98" s="48" t="s">
        <v>58</v>
      </c>
      <c r="BO98" s="48" t="s">
        <v>58</v>
      </c>
      <c r="BP98" s="48" t="s">
        <v>58</v>
      </c>
      <c r="BQ98" s="48" t="s">
        <v>58</v>
      </c>
      <c r="BR98" s="48" t="s">
        <v>58</v>
      </c>
      <c r="BS98" s="48" t="s">
        <v>58</v>
      </c>
      <c r="BT98" s="48" t="s">
        <v>58</v>
      </c>
      <c r="BU98" s="48" t="s">
        <v>58</v>
      </c>
      <c r="BV98" s="48" t="s">
        <v>58</v>
      </c>
      <c r="BW98" s="48" t="s">
        <v>58</v>
      </c>
      <c r="BX98" s="48" t="s">
        <v>58</v>
      </c>
      <c r="BY98" s="48" t="s">
        <v>58</v>
      </c>
      <c r="BZ98" s="48" t="s">
        <v>58</v>
      </c>
      <c r="CA98" s="48" t="s">
        <v>58</v>
      </c>
      <c r="CB98" s="48" t="s">
        <v>58</v>
      </c>
      <c r="CC98" s="48" t="s">
        <v>58</v>
      </c>
      <c r="CD98" s="48" t="s">
        <v>58</v>
      </c>
      <c r="CE98" s="48" t="s">
        <v>58</v>
      </c>
      <c r="CF98" s="48" t="s">
        <v>58</v>
      </c>
      <c r="CG98" s="48" t="s">
        <v>58</v>
      </c>
      <c r="CH98" s="48" t="s">
        <v>58</v>
      </c>
      <c r="CI98" s="48" t="s">
        <v>58</v>
      </c>
      <c r="CJ98" s="48" t="s">
        <v>58</v>
      </c>
      <c r="CK98" s="48" t="s">
        <v>58</v>
      </c>
      <c r="CL98" s="48" t="s">
        <v>58</v>
      </c>
      <c r="CM98" s="48" t="s">
        <v>58</v>
      </c>
      <c r="CN98" s="48" t="s">
        <v>58</v>
      </c>
      <c r="CO98" s="48" t="s">
        <v>58</v>
      </c>
      <c r="CP98" s="48" t="s">
        <v>58</v>
      </c>
      <c r="CQ98" s="48" t="s">
        <v>58</v>
      </c>
      <c r="CR98" s="48" t="s">
        <v>58</v>
      </c>
      <c r="CS98" s="48" t="s">
        <v>58</v>
      </c>
      <c r="CT98" s="48" t="s">
        <v>58</v>
      </c>
      <c r="CU98" s="48" t="s">
        <v>58</v>
      </c>
      <c r="CV98" s="48" t="s">
        <v>58</v>
      </c>
      <c r="CW98" s="48" t="s">
        <v>58</v>
      </c>
      <c r="CX98" s="48" t="s">
        <v>58</v>
      </c>
      <c r="CY98" s="48" t="s">
        <v>58</v>
      </c>
      <c r="CZ98" s="48" t="s">
        <v>58</v>
      </c>
      <c r="DA98" s="48" t="s">
        <v>58</v>
      </c>
      <c r="DB98" s="48" t="s">
        <v>58</v>
      </c>
      <c r="DC98" s="48" t="s">
        <v>58</v>
      </c>
      <c r="DD98" s="48" t="s">
        <v>58</v>
      </c>
      <c r="DE98" s="48" t="s">
        <v>58</v>
      </c>
      <c r="DF98" s="48" t="s">
        <v>58</v>
      </c>
      <c r="DG98" s="48" t="s">
        <v>58</v>
      </c>
      <c r="DH98" s="48" t="s">
        <v>58</v>
      </c>
      <c r="DI98" s="48" t="s">
        <v>58</v>
      </c>
      <c r="DJ98" s="48" t="s">
        <v>58</v>
      </c>
      <c r="DK98" s="48" t="s">
        <v>58</v>
      </c>
      <c r="DL98" s="48" t="s">
        <v>58</v>
      </c>
      <c r="DM98" s="48" t="s">
        <v>58</v>
      </c>
      <c r="DN98" s="48" t="s">
        <v>58</v>
      </c>
      <c r="DO98" s="48" t="s">
        <v>58</v>
      </c>
      <c r="DP98" s="48" t="s">
        <v>58</v>
      </c>
      <c r="DQ98" s="48" t="s">
        <v>58</v>
      </c>
      <c r="DR98" s="48" t="s">
        <v>58</v>
      </c>
      <c r="DS98" s="48" t="s">
        <v>58</v>
      </c>
      <c r="DT98" s="48" t="s">
        <v>58</v>
      </c>
      <c r="DU98" s="48" t="s">
        <v>58</v>
      </c>
      <c r="DV98" s="48" t="s">
        <v>58</v>
      </c>
      <c r="DW98" s="48" t="s">
        <v>58</v>
      </c>
      <c r="DX98" s="48" t="s">
        <v>58</v>
      </c>
      <c r="DY98" s="48" t="s">
        <v>58</v>
      </c>
      <c r="DZ98" s="48" t="s">
        <v>58</v>
      </c>
      <c r="EA98" s="48" t="s">
        <v>58</v>
      </c>
      <c r="EB98" s="48" t="s">
        <v>58</v>
      </c>
      <c r="EC98" s="48" t="s">
        <v>58</v>
      </c>
      <c r="ED98" s="48" t="s">
        <v>58</v>
      </c>
      <c r="EE98" s="48" t="s">
        <v>58</v>
      </c>
      <c r="EF98" s="48" t="s">
        <v>58</v>
      </c>
      <c r="EG98" s="48" t="s">
        <v>58</v>
      </c>
      <c r="EH98" s="48" t="s">
        <v>58</v>
      </c>
      <c r="EI98" s="48" t="s">
        <v>58</v>
      </c>
      <c r="EJ98" s="48" t="s">
        <v>58</v>
      </c>
      <c r="EK98" s="48" t="s">
        <v>58</v>
      </c>
      <c r="EL98" s="48" t="s">
        <v>58</v>
      </c>
      <c r="EM98" s="48" t="s">
        <v>58</v>
      </c>
      <c r="EN98" s="48" t="s">
        <v>58</v>
      </c>
      <c r="EO98" s="48" t="s">
        <v>58</v>
      </c>
      <c r="EP98" s="48" t="s">
        <v>58</v>
      </c>
      <c r="EQ98" s="48" t="s">
        <v>58</v>
      </c>
      <c r="ER98" s="48" t="s">
        <v>58</v>
      </c>
      <c r="ES98" s="48" t="s">
        <v>58</v>
      </c>
      <c r="ET98" s="48" t="s">
        <v>58</v>
      </c>
      <c r="EU98" s="48" t="s">
        <v>58</v>
      </c>
      <c r="EV98" s="48" t="s">
        <v>58</v>
      </c>
      <c r="EW98" s="48" t="s">
        <v>58</v>
      </c>
      <c r="EX98" s="48" t="s">
        <v>58</v>
      </c>
      <c r="EY98" s="48" t="s">
        <v>58</v>
      </c>
      <c r="EZ98" s="48" t="s">
        <v>58</v>
      </c>
      <c r="FA98" s="48" t="s">
        <v>58</v>
      </c>
      <c r="FB98" s="48" t="s">
        <v>58</v>
      </c>
      <c r="FC98" s="48" t="s">
        <v>58</v>
      </c>
      <c r="FD98" s="48" t="s">
        <v>58</v>
      </c>
      <c r="FE98" s="48" t="s">
        <v>58</v>
      </c>
      <c r="FF98" s="48" t="s">
        <v>58</v>
      </c>
      <c r="FG98" s="48" t="s">
        <v>58</v>
      </c>
      <c r="FH98" s="48" t="s">
        <v>58</v>
      </c>
      <c r="FI98" s="48" t="s">
        <v>58</v>
      </c>
      <c r="FJ98" s="48" t="s">
        <v>58</v>
      </c>
      <c r="FK98" s="48" t="s">
        <v>58</v>
      </c>
      <c r="FL98" s="48" t="s">
        <v>58</v>
      </c>
      <c r="FM98" s="48" t="s">
        <v>58</v>
      </c>
      <c r="FN98" s="48" t="s">
        <v>58</v>
      </c>
      <c r="FO98" s="48" t="s">
        <v>58</v>
      </c>
      <c r="FP98" s="48" t="s">
        <v>58</v>
      </c>
      <c r="FQ98" s="48" t="s">
        <v>58</v>
      </c>
      <c r="FR98" s="48" t="s">
        <v>58</v>
      </c>
      <c r="FS98" s="48" t="s">
        <v>58</v>
      </c>
      <c r="FT98" s="48" t="s">
        <v>58</v>
      </c>
      <c r="FU98" s="48" t="s">
        <v>58</v>
      </c>
      <c r="FV98" s="48" t="s">
        <v>58</v>
      </c>
      <c r="FW98" s="48" t="s">
        <v>58</v>
      </c>
      <c r="FX98" s="48" t="s">
        <v>58</v>
      </c>
      <c r="FY98" s="48" t="s">
        <v>58</v>
      </c>
      <c r="FZ98" s="48" t="s">
        <v>58</v>
      </c>
      <c r="GA98" s="48" t="s">
        <v>58</v>
      </c>
      <c r="GB98" s="48" t="s">
        <v>58</v>
      </c>
      <c r="GC98" s="48" t="s">
        <v>58</v>
      </c>
      <c r="GD98" s="48" t="s">
        <v>58</v>
      </c>
      <c r="GE98" s="48" t="s">
        <v>58</v>
      </c>
      <c r="GF98" s="48" t="s">
        <v>58</v>
      </c>
      <c r="GG98" s="48" t="s">
        <v>58</v>
      </c>
      <c r="GH98" s="48" t="s">
        <v>58</v>
      </c>
      <c r="GI98" s="48" t="s">
        <v>58</v>
      </c>
      <c r="GJ98" s="48" t="s">
        <v>58</v>
      </c>
      <c r="GK98" s="48" t="s">
        <v>58</v>
      </c>
      <c r="GL98" s="48" t="s">
        <v>58</v>
      </c>
      <c r="GM98" s="48" t="s">
        <v>58</v>
      </c>
      <c r="GN98" s="48" t="s">
        <v>58</v>
      </c>
      <c r="GO98" s="48">
        <v>2493.59</v>
      </c>
      <c r="GP98" s="48">
        <v>2654.36</v>
      </c>
      <c r="GQ98" s="48">
        <v>2980.29</v>
      </c>
      <c r="GR98" s="48">
        <v>2796.61</v>
      </c>
      <c r="GS98" s="48">
        <v>0</v>
      </c>
      <c r="GT98" s="48">
        <v>1363.2</v>
      </c>
      <c r="GU98" s="48">
        <v>2039.36</v>
      </c>
      <c r="GV98" s="48">
        <v>2218.21</v>
      </c>
      <c r="GW98" s="48">
        <v>1492.2</v>
      </c>
      <c r="GX98" s="48">
        <v>502.6</v>
      </c>
      <c r="GY98" s="48">
        <v>1220.3599999999999</v>
      </c>
      <c r="GZ98" s="48">
        <v>1957.31</v>
      </c>
      <c r="HA98" s="48">
        <v>1712.67</v>
      </c>
      <c r="HB98" s="48">
        <v>3368.14</v>
      </c>
      <c r="HC98" s="48">
        <v>3087.37</v>
      </c>
      <c r="HD98" s="48">
        <v>3180.28</v>
      </c>
      <c r="HE98" s="48">
        <v>2500.61</v>
      </c>
      <c r="HF98" s="48">
        <v>2524.34</v>
      </c>
      <c r="HG98" s="48">
        <v>3078</v>
      </c>
      <c r="HH98" s="48">
        <v>4807.7</v>
      </c>
      <c r="HI98" s="48">
        <v>1165</v>
      </c>
      <c r="HJ98" s="48">
        <v>2235</v>
      </c>
      <c r="HK98" s="48">
        <v>2630.92</v>
      </c>
      <c r="HL98" s="48">
        <v>2679.38</v>
      </c>
      <c r="HM98" s="48">
        <v>3208.97</v>
      </c>
      <c r="HN98" s="48">
        <v>4727.78</v>
      </c>
      <c r="HO98" s="48">
        <v>3696.42</v>
      </c>
      <c r="HP98" s="48">
        <v>3682.79</v>
      </c>
      <c r="HQ98" s="48">
        <v>2829.2249999999999</v>
      </c>
      <c r="HR98" s="48">
        <v>2954.509</v>
      </c>
      <c r="HS98" s="48">
        <v>2414.35</v>
      </c>
      <c r="HT98" s="48">
        <v>3153.99</v>
      </c>
      <c r="HU98" s="48">
        <v>3832.24</v>
      </c>
      <c r="HV98" s="48">
        <v>3843.25</v>
      </c>
      <c r="HW98" s="48">
        <v>1739.53</v>
      </c>
      <c r="HX98" s="48">
        <v>2563.04</v>
      </c>
      <c r="HY98" s="48">
        <v>2411.23</v>
      </c>
      <c r="HZ98" s="48">
        <v>2891.44</v>
      </c>
      <c r="IA98" s="48">
        <v>2443.54</v>
      </c>
      <c r="IB98" s="48">
        <v>3176.64</v>
      </c>
      <c r="IC98" s="48">
        <v>2067.0700000000002</v>
      </c>
      <c r="ID98" s="48">
        <v>2459.65</v>
      </c>
      <c r="IE98" s="48">
        <v>2864.61</v>
      </c>
      <c r="IF98" s="48">
        <v>2193.94</v>
      </c>
      <c r="IG98" s="48">
        <v>3299.4</v>
      </c>
      <c r="IH98" s="48">
        <v>3190.11</v>
      </c>
      <c r="II98" s="48">
        <v>4009.57</v>
      </c>
      <c r="IJ98" s="48">
        <v>3719.86</v>
      </c>
      <c r="IK98" s="47">
        <v>2889.11</v>
      </c>
      <c r="IL98" s="47">
        <v>3739.37</v>
      </c>
      <c r="IM98" s="47">
        <v>3452.85</v>
      </c>
      <c r="IN98" s="47">
        <v>4891.42</v>
      </c>
      <c r="IO98" s="47">
        <v>3920.4479999999999</v>
      </c>
      <c r="IP98" s="47">
        <v>3211.39</v>
      </c>
      <c r="IQ98" s="47">
        <v>4563.3559999999998</v>
      </c>
      <c r="IR98" s="47">
        <v>6733.16</v>
      </c>
      <c r="IS98" s="49">
        <v>5382.5590000000002</v>
      </c>
      <c r="IT98" s="49">
        <v>6614.33</v>
      </c>
      <c r="IU98" s="49">
        <v>5761.61</v>
      </c>
      <c r="IV98" s="49">
        <v>6461.66</v>
      </c>
      <c r="IW98" s="49">
        <v>6992.73</v>
      </c>
      <c r="IX98" s="49">
        <v>6300.3266000000003</v>
      </c>
      <c r="IY98" s="49">
        <v>6906.98704</v>
      </c>
      <c r="IZ98" s="49">
        <v>7162.97</v>
      </c>
      <c r="JA98" s="49">
        <v>5427.99</v>
      </c>
      <c r="JB98" s="49">
        <v>4251.37</v>
      </c>
      <c r="JC98" s="49">
        <v>4401.18</v>
      </c>
      <c r="JD98" s="49">
        <v>4978.75</v>
      </c>
      <c r="JE98" s="49">
        <v>7489.48</v>
      </c>
      <c r="JF98" s="49">
        <v>9913.6</v>
      </c>
      <c r="JG98" s="49">
        <v>4861.22</v>
      </c>
      <c r="JH98" s="49">
        <v>4846.8</v>
      </c>
      <c r="JI98" s="49">
        <v>6806.91</v>
      </c>
      <c r="JJ98" s="49">
        <v>6217.71</v>
      </c>
      <c r="JK98" s="49">
        <v>6358.57</v>
      </c>
      <c r="JL98" s="49">
        <v>5598.7</v>
      </c>
      <c r="JM98" s="49">
        <v>4583.25</v>
      </c>
      <c r="JN98" s="49">
        <v>3409.0410000000002</v>
      </c>
      <c r="JO98" s="49">
        <v>4064.42</v>
      </c>
      <c r="JP98" s="49">
        <v>3910.46</v>
      </c>
      <c r="JQ98" s="49">
        <v>4675.91</v>
      </c>
      <c r="JR98" s="49">
        <v>3671.06</v>
      </c>
      <c r="JS98" s="49">
        <v>4206.63</v>
      </c>
      <c r="JT98" s="49">
        <v>4507.68</v>
      </c>
      <c r="JU98" s="49">
        <v>6516.4160000000002</v>
      </c>
      <c r="JV98" s="49">
        <v>7545.95</v>
      </c>
      <c r="JW98" s="49">
        <v>4080.248</v>
      </c>
      <c r="JX98" s="49">
        <v>3627.9259999999999</v>
      </c>
      <c r="JY98" s="49">
        <v>4288.8090000000002</v>
      </c>
      <c r="JZ98" s="49">
        <v>3715.7539999999999</v>
      </c>
      <c r="KA98" s="49">
        <v>4122.5600000000004</v>
      </c>
      <c r="KB98" s="49">
        <v>3532.9740000000002</v>
      </c>
      <c r="KC98" s="49">
        <v>4016.7809999999999</v>
      </c>
      <c r="KD98" s="49">
        <v>3665.556</v>
      </c>
      <c r="KE98" s="49">
        <v>4859.46</v>
      </c>
      <c r="KF98" s="49">
        <v>4537.098</v>
      </c>
      <c r="KG98" s="49">
        <v>4588.0990000000002</v>
      </c>
      <c r="KH98" s="49">
        <v>3949.4639999999999</v>
      </c>
      <c r="KI98" s="49">
        <v>1122.867</v>
      </c>
      <c r="KJ98" s="49">
        <v>5742.7569999999996</v>
      </c>
      <c r="KK98" s="49">
        <v>4565.95</v>
      </c>
      <c r="KL98" s="49">
        <v>3302.7289999999998</v>
      </c>
      <c r="KM98" s="49">
        <v>4352.6440000000002</v>
      </c>
      <c r="KN98" s="49">
        <v>4309.9520000000002</v>
      </c>
      <c r="KO98" s="49">
        <v>4788.5169999999998</v>
      </c>
      <c r="KP98" s="49">
        <v>4392.8599999999997</v>
      </c>
      <c r="KQ98" s="49">
        <v>3295.6489999999999</v>
      </c>
      <c r="KR98" s="49">
        <v>3877.5920000000001</v>
      </c>
      <c r="KS98" s="49">
        <v>3267.0010000000002</v>
      </c>
      <c r="KT98" s="49">
        <v>2667.924</v>
      </c>
      <c r="KU98" s="49">
        <v>2958.3910000000001</v>
      </c>
      <c r="KV98" s="49">
        <v>3608.41</v>
      </c>
      <c r="KW98" s="49">
        <v>3494.047</v>
      </c>
      <c r="KX98" s="49">
        <v>3168.7530000000002</v>
      </c>
      <c r="KY98" s="49">
        <v>4979.3050000000003</v>
      </c>
      <c r="KZ98" s="49">
        <v>5305.3559999999998</v>
      </c>
      <c r="LA98" s="49">
        <v>5739.0709999999999</v>
      </c>
      <c r="LB98" s="49">
        <v>4733.9970000000003</v>
      </c>
      <c r="LC98" s="49">
        <v>5313.54</v>
      </c>
      <c r="LD98" s="49">
        <v>4493.7110000000002</v>
      </c>
      <c r="LE98" s="49">
        <v>4694.3459999999995</v>
      </c>
      <c r="LF98" s="49">
        <v>3747.9549999999999</v>
      </c>
      <c r="LG98" s="49">
        <v>4074.2109999999998</v>
      </c>
      <c r="LH98" s="49">
        <v>4410.4820999999993</v>
      </c>
      <c r="LI98" s="49">
        <v>4419.7269999999999</v>
      </c>
      <c r="LJ98" s="49">
        <v>3869.1439999999998</v>
      </c>
      <c r="LK98" s="49">
        <v>4416.5259999999998</v>
      </c>
      <c r="LL98" s="49">
        <v>5998.2780000000002</v>
      </c>
      <c r="LM98" s="49">
        <v>5754.902</v>
      </c>
      <c r="LN98" s="49">
        <v>5813.1189999999997</v>
      </c>
      <c r="LO98" s="49">
        <v>4294.7879999999996</v>
      </c>
      <c r="LP98" s="49">
        <v>5469.9566499999983</v>
      </c>
      <c r="LQ98" s="49">
        <v>3786.4887500000004</v>
      </c>
      <c r="LR98" s="49">
        <v>1856.066</v>
      </c>
      <c r="LS98" s="49">
        <v>3916.8906099999999</v>
      </c>
      <c r="LT98" s="49">
        <v>3068.5078599999997</v>
      </c>
      <c r="LU98" s="49">
        <v>3227.35</v>
      </c>
      <c r="LV98" s="49">
        <v>3547.1619999999998</v>
      </c>
      <c r="LW98" s="49">
        <v>4556.0613599999997</v>
      </c>
      <c r="LX98" s="49">
        <v>3716.2779000000005</v>
      </c>
      <c r="LY98" s="49">
        <v>4898.0901299999996</v>
      </c>
      <c r="LZ98" s="49">
        <v>3920.2896799999999</v>
      </c>
      <c r="MA98" s="49">
        <v>4419.7269999999999</v>
      </c>
      <c r="MB98" s="49">
        <v>7137.5183699999998</v>
      </c>
      <c r="MC98" s="49">
        <v>3733.08</v>
      </c>
      <c r="MD98" s="49">
        <v>5427.723</v>
      </c>
      <c r="ME98" s="49">
        <v>2219.1781700000001</v>
      </c>
      <c r="MF98" s="49">
        <v>2153.558</v>
      </c>
      <c r="MG98" s="49">
        <v>3213.002</v>
      </c>
      <c r="MH98" s="49">
        <v>2467.4789999999998</v>
      </c>
      <c r="MI98" s="49">
        <v>3174.6747999999998</v>
      </c>
      <c r="MJ98" s="49">
        <v>2773.9119999999998</v>
      </c>
      <c r="MK98" s="49">
        <v>2081.4737799999998</v>
      </c>
      <c r="ML98" s="49">
        <v>2264.5111499999998</v>
      </c>
      <c r="MM98" s="49">
        <v>2939.511</v>
      </c>
      <c r="MN98" s="49">
        <v>4616.7349999999997</v>
      </c>
      <c r="MO98" s="49">
        <v>3700.87</v>
      </c>
      <c r="MP98" s="49">
        <v>2811.424</v>
      </c>
      <c r="MQ98" s="49">
        <v>2006.66</v>
      </c>
      <c r="MR98" s="49">
        <v>4160.7477000000008</v>
      </c>
      <c r="MS98" s="49">
        <v>2009.0921999999998</v>
      </c>
      <c r="MT98" s="49">
        <v>414.71100000000001</v>
      </c>
      <c r="MU98" s="49">
        <v>1225.883</v>
      </c>
      <c r="MV98" s="49">
        <v>448.77499999999998</v>
      </c>
      <c r="MW98" s="49">
        <v>580.4</v>
      </c>
      <c r="MX98" s="49">
        <v>612.35</v>
      </c>
      <c r="MY98" s="49">
        <v>603.89499999999998</v>
      </c>
      <c r="MZ98" s="49">
        <v>456.125</v>
      </c>
      <c r="NA98" s="49">
        <v>402.45170000000002</v>
      </c>
      <c r="NB98" s="49">
        <v>731.47500000000002</v>
      </c>
      <c r="NC98" s="49">
        <v>415.137</v>
      </c>
      <c r="ND98" s="49">
        <v>598.30999999999995</v>
      </c>
      <c r="NE98" s="49">
        <v>391.45</v>
      </c>
      <c r="NF98" s="49">
        <v>233.625</v>
      </c>
      <c r="NG98" s="49">
        <v>215.3</v>
      </c>
      <c r="NH98" s="49">
        <v>230.64500000000001</v>
      </c>
      <c r="NI98" s="49">
        <v>196.542</v>
      </c>
      <c r="NJ98" s="49">
        <v>107.265</v>
      </c>
      <c r="NK98" s="49">
        <v>114.297</v>
      </c>
      <c r="NL98" s="49">
        <v>984.25</v>
      </c>
      <c r="NM98" s="49">
        <v>25.524999999999999</v>
      </c>
      <c r="NN98" s="49">
        <v>145.125</v>
      </c>
      <c r="NO98" s="49">
        <v>224.35</v>
      </c>
      <c r="NP98" s="49">
        <v>39.442</v>
      </c>
      <c r="NQ98" s="49">
        <v>7</v>
      </c>
      <c r="NR98" s="49">
        <v>26</v>
      </c>
      <c r="NS98" s="49">
        <v>100</v>
      </c>
      <c r="NT98" s="49">
        <v>87.465000000000003</v>
      </c>
      <c r="NU98" s="49">
        <v>76.372</v>
      </c>
      <c r="NV98" s="49">
        <v>69.75</v>
      </c>
      <c r="NW98" s="49">
        <v>688.13</v>
      </c>
      <c r="NX98" s="49">
        <v>112.95</v>
      </c>
      <c r="NY98" s="49">
        <v>130.5</v>
      </c>
      <c r="NZ98" s="49">
        <v>152.5</v>
      </c>
      <c r="OA98" s="49">
        <v>110.2</v>
      </c>
      <c r="OB98" s="49">
        <v>197.2</v>
      </c>
      <c r="OC98" s="49">
        <v>156.6</v>
      </c>
      <c r="OD98" s="49">
        <v>164.4</v>
      </c>
      <c r="OE98" s="49">
        <v>182.39599999999999</v>
      </c>
      <c r="OF98" s="49">
        <v>84.355000000000004</v>
      </c>
      <c r="OG98" s="49">
        <v>205.5</v>
      </c>
      <c r="OH98" s="49">
        <v>341.40800000000002</v>
      </c>
      <c r="OI98" s="49">
        <v>459.97500000000002</v>
      </c>
      <c r="OJ98" s="49">
        <v>550.875</v>
      </c>
      <c r="OK98" s="49">
        <v>277.71899999999999</v>
      </c>
      <c r="OL98" s="49">
        <v>332.1</v>
      </c>
      <c r="OM98" s="49">
        <v>288.95499999999998</v>
      </c>
      <c r="ON98" s="49">
        <v>420.5</v>
      </c>
      <c r="OO98" s="49">
        <v>333.97399999999999</v>
      </c>
      <c r="OP98" s="49">
        <v>53.274999999999999</v>
      </c>
      <c r="OQ98" s="49">
        <v>121.675</v>
      </c>
      <c r="OR98" s="49">
        <v>1510.539</v>
      </c>
      <c r="OS98" s="49">
        <v>134.4</v>
      </c>
      <c r="OT98" s="49">
        <v>447.286</v>
      </c>
      <c r="OU98" s="49">
        <v>172.71</v>
      </c>
      <c r="OV98" s="49">
        <v>261.75</v>
      </c>
      <c r="OW98" s="49">
        <v>236.35</v>
      </c>
      <c r="OX98" s="49">
        <v>13.565</v>
      </c>
      <c r="OY98" s="49">
        <v>240.39400000000001</v>
      </c>
      <c r="OZ98" s="49">
        <v>149.434</v>
      </c>
      <c r="PA98" s="49">
        <v>167.816</v>
      </c>
      <c r="PB98" s="49">
        <v>85</v>
      </c>
      <c r="PC98" s="49">
        <v>213</v>
      </c>
      <c r="PD98" s="49">
        <v>172.82</v>
      </c>
      <c r="PE98" s="49">
        <v>313.3</v>
      </c>
      <c r="PF98" s="49">
        <v>199.59700000000001</v>
      </c>
      <c r="PG98" s="49">
        <v>298.36</v>
      </c>
      <c r="PH98" s="49">
        <v>210.17</v>
      </c>
    </row>
    <row r="99" spans="1:739" s="35" customFormat="1" x14ac:dyDescent="0.3">
      <c r="A99" s="51" t="s">
        <v>69</v>
      </c>
      <c r="B99" s="35" t="s">
        <v>84</v>
      </c>
      <c r="C99" s="52" t="s">
        <v>58</v>
      </c>
      <c r="D99" s="48" t="s">
        <v>58</v>
      </c>
      <c r="E99" s="48" t="s">
        <v>58</v>
      </c>
      <c r="F99" s="48" t="s">
        <v>58</v>
      </c>
      <c r="G99" s="48" t="s">
        <v>58</v>
      </c>
      <c r="H99" s="48" t="s">
        <v>58</v>
      </c>
      <c r="I99" s="48" t="s">
        <v>58</v>
      </c>
      <c r="J99" s="48" t="s">
        <v>58</v>
      </c>
      <c r="K99" s="48" t="s">
        <v>58</v>
      </c>
      <c r="L99" s="48" t="s">
        <v>58</v>
      </c>
      <c r="M99" s="48" t="s">
        <v>58</v>
      </c>
      <c r="N99" s="48" t="s">
        <v>58</v>
      </c>
      <c r="O99" s="48" t="s">
        <v>58</v>
      </c>
      <c r="P99" s="48" t="s">
        <v>58</v>
      </c>
      <c r="Q99" s="48" t="s">
        <v>58</v>
      </c>
      <c r="R99" s="48" t="s">
        <v>58</v>
      </c>
      <c r="S99" s="48" t="s">
        <v>58</v>
      </c>
      <c r="T99" s="48" t="s">
        <v>58</v>
      </c>
      <c r="U99" s="48" t="s">
        <v>58</v>
      </c>
      <c r="V99" s="48" t="s">
        <v>58</v>
      </c>
      <c r="W99" s="48" t="s">
        <v>58</v>
      </c>
      <c r="X99" s="48" t="s">
        <v>58</v>
      </c>
      <c r="Y99" s="48" t="s">
        <v>58</v>
      </c>
      <c r="Z99" s="48" t="s">
        <v>58</v>
      </c>
      <c r="AA99" s="48" t="s">
        <v>58</v>
      </c>
      <c r="AB99" s="48" t="s">
        <v>58</v>
      </c>
      <c r="AC99" s="48" t="s">
        <v>58</v>
      </c>
      <c r="AD99" s="48" t="s">
        <v>58</v>
      </c>
      <c r="AE99" s="48" t="s">
        <v>58</v>
      </c>
      <c r="AF99" s="48" t="s">
        <v>58</v>
      </c>
      <c r="AG99" s="48" t="s">
        <v>58</v>
      </c>
      <c r="AH99" s="48" t="s">
        <v>58</v>
      </c>
      <c r="AI99" s="48" t="s">
        <v>58</v>
      </c>
      <c r="AJ99" s="48" t="s">
        <v>58</v>
      </c>
      <c r="AK99" s="48" t="s">
        <v>58</v>
      </c>
      <c r="AL99" s="48" t="s">
        <v>58</v>
      </c>
      <c r="AM99" s="48" t="s">
        <v>58</v>
      </c>
      <c r="AN99" s="48" t="s">
        <v>58</v>
      </c>
      <c r="AO99" s="48" t="s">
        <v>58</v>
      </c>
      <c r="AP99" s="48">
        <v>16.55</v>
      </c>
      <c r="AQ99" s="48">
        <v>12.38</v>
      </c>
      <c r="AR99" s="48" t="s">
        <v>58</v>
      </c>
      <c r="AS99" s="48" t="s">
        <v>58</v>
      </c>
      <c r="AT99" s="48" t="s">
        <v>58</v>
      </c>
      <c r="AU99" s="48" t="s">
        <v>58</v>
      </c>
      <c r="AV99" s="48" t="s">
        <v>58</v>
      </c>
      <c r="AW99" s="48">
        <v>0.18</v>
      </c>
      <c r="AX99" s="48" t="s">
        <v>58</v>
      </c>
      <c r="AY99" s="48" t="s">
        <v>58</v>
      </c>
      <c r="AZ99" s="48" t="s">
        <v>58</v>
      </c>
      <c r="BA99" s="48" t="s">
        <v>58</v>
      </c>
      <c r="BB99" s="48" t="s">
        <v>58</v>
      </c>
      <c r="BC99" s="48" t="s">
        <v>58</v>
      </c>
      <c r="BD99" s="48" t="s">
        <v>58</v>
      </c>
      <c r="BE99" s="48" t="s">
        <v>58</v>
      </c>
      <c r="BF99" s="48">
        <v>13.9</v>
      </c>
      <c r="BG99" s="48" t="s">
        <v>58</v>
      </c>
      <c r="BH99" s="48" t="s">
        <v>58</v>
      </c>
      <c r="BI99" s="48" t="s">
        <v>58</v>
      </c>
      <c r="BJ99" s="48" t="s">
        <v>58</v>
      </c>
      <c r="BK99" s="48" t="s">
        <v>58</v>
      </c>
      <c r="BL99" s="48" t="s">
        <v>58</v>
      </c>
      <c r="BM99" s="48" t="s">
        <v>58</v>
      </c>
      <c r="BN99" s="48" t="s">
        <v>58</v>
      </c>
      <c r="BO99" s="48" t="s">
        <v>58</v>
      </c>
      <c r="BP99" s="48">
        <v>17.23</v>
      </c>
      <c r="BQ99" s="48">
        <v>0.25</v>
      </c>
      <c r="BR99" s="48">
        <v>0.8</v>
      </c>
      <c r="BS99" s="48">
        <v>1.24</v>
      </c>
      <c r="BT99" s="48" t="s">
        <v>58</v>
      </c>
      <c r="BU99" s="48">
        <v>0.08</v>
      </c>
      <c r="BV99" s="48" t="s">
        <v>58</v>
      </c>
      <c r="BW99" s="48" t="s">
        <v>58</v>
      </c>
      <c r="BX99" s="48" t="s">
        <v>58</v>
      </c>
      <c r="BY99" s="48" t="s">
        <v>58</v>
      </c>
      <c r="BZ99" s="48" t="s">
        <v>58</v>
      </c>
      <c r="CA99" s="48" t="s">
        <v>58</v>
      </c>
      <c r="CB99" s="48" t="s">
        <v>58</v>
      </c>
      <c r="CC99" s="48">
        <v>18</v>
      </c>
      <c r="CD99" s="48"/>
      <c r="CE99" s="48"/>
      <c r="CF99" s="48">
        <v>18</v>
      </c>
      <c r="CG99" s="48" t="s">
        <v>58</v>
      </c>
      <c r="CH99" s="48" t="s">
        <v>58</v>
      </c>
      <c r="CI99" s="48" t="s">
        <v>58</v>
      </c>
      <c r="CJ99" s="48" t="s">
        <v>58</v>
      </c>
      <c r="CK99" s="48" t="s">
        <v>58</v>
      </c>
      <c r="CL99" s="48" t="s">
        <v>58</v>
      </c>
      <c r="CM99" s="48" t="s">
        <v>58</v>
      </c>
      <c r="CN99" s="48">
        <v>26.42</v>
      </c>
      <c r="CO99" s="48" t="s">
        <v>58</v>
      </c>
      <c r="CP99" s="48" t="s">
        <v>58</v>
      </c>
      <c r="CQ99" s="48">
        <v>1</v>
      </c>
      <c r="CR99" s="48" t="s">
        <v>58</v>
      </c>
      <c r="CS99" s="48" t="s">
        <v>58</v>
      </c>
      <c r="CT99" s="48" t="s">
        <v>58</v>
      </c>
      <c r="CU99" s="48">
        <v>1</v>
      </c>
      <c r="CV99" s="48" t="s">
        <v>58</v>
      </c>
      <c r="CW99" s="48" t="s">
        <v>58</v>
      </c>
      <c r="CX99" s="48" t="s">
        <v>58</v>
      </c>
      <c r="CY99" s="48" t="s">
        <v>58</v>
      </c>
      <c r="CZ99" s="48">
        <v>3</v>
      </c>
      <c r="DA99" s="48" t="s">
        <v>58</v>
      </c>
      <c r="DB99" s="48" t="s">
        <v>58</v>
      </c>
      <c r="DC99" s="48" t="s">
        <v>58</v>
      </c>
      <c r="DD99" s="48" t="s">
        <v>58</v>
      </c>
      <c r="DE99" s="48" t="s">
        <v>58</v>
      </c>
      <c r="DF99" s="48" t="s">
        <v>58</v>
      </c>
      <c r="DG99" s="48" t="s">
        <v>58</v>
      </c>
      <c r="DH99" s="48" t="s">
        <v>58</v>
      </c>
      <c r="DI99" s="48">
        <v>3</v>
      </c>
      <c r="DJ99" s="48">
        <v>5</v>
      </c>
      <c r="DK99" s="48">
        <v>19</v>
      </c>
      <c r="DL99" s="48">
        <v>1</v>
      </c>
      <c r="DM99" s="48" t="s">
        <v>59</v>
      </c>
      <c r="DN99" s="48" t="s">
        <v>59</v>
      </c>
      <c r="DO99" s="48" t="s">
        <v>59</v>
      </c>
      <c r="DP99" s="48">
        <v>28.01</v>
      </c>
      <c r="DQ99" s="48">
        <v>1.64</v>
      </c>
      <c r="DR99" s="48">
        <v>49</v>
      </c>
      <c r="DS99" s="48" t="s">
        <v>59</v>
      </c>
      <c r="DT99" s="48">
        <v>48.76</v>
      </c>
      <c r="DU99" s="48">
        <v>7</v>
      </c>
      <c r="DV99" s="48">
        <v>10.02</v>
      </c>
      <c r="DW99" s="48">
        <v>7.97</v>
      </c>
      <c r="DX99" s="48">
        <v>0.01</v>
      </c>
      <c r="DY99" s="48">
        <v>0.182</v>
      </c>
      <c r="DZ99" s="48">
        <v>0.61</v>
      </c>
      <c r="EA99" s="48">
        <v>52.17</v>
      </c>
      <c r="EB99" s="48">
        <v>8.9659999999999993</v>
      </c>
      <c r="EC99" s="48">
        <v>3.101</v>
      </c>
      <c r="ED99" s="48" t="s">
        <v>65</v>
      </c>
      <c r="EE99" s="48">
        <v>1.0389999999999999</v>
      </c>
      <c r="EF99" s="48">
        <v>2.2879999999999998</v>
      </c>
      <c r="EG99" s="48">
        <v>28.568000000000001</v>
      </c>
      <c r="EH99" s="48">
        <v>1.484</v>
      </c>
      <c r="EI99" s="48">
        <v>3.0840000000000001</v>
      </c>
      <c r="EJ99" s="48">
        <v>2.2400000000000002</v>
      </c>
      <c r="EK99" s="48">
        <v>0.8</v>
      </c>
      <c r="EL99" s="48">
        <v>1.1100000000000001</v>
      </c>
      <c r="EM99" s="48">
        <v>14.54</v>
      </c>
      <c r="EN99" s="48">
        <v>11.61</v>
      </c>
      <c r="EO99" s="48">
        <v>0.18</v>
      </c>
      <c r="EP99" s="48" t="s">
        <v>59</v>
      </c>
      <c r="EQ99" s="48" t="s">
        <v>59</v>
      </c>
      <c r="ER99" s="48">
        <v>31.88</v>
      </c>
      <c r="ES99" s="48">
        <v>22.3</v>
      </c>
      <c r="ET99" s="48">
        <v>3.22</v>
      </c>
      <c r="EU99" s="48">
        <v>1.1499999999999999</v>
      </c>
      <c r="EV99" s="48">
        <v>1.1000000000000001</v>
      </c>
      <c r="EW99" s="48">
        <v>6.27</v>
      </c>
      <c r="EX99" s="48">
        <v>2825</v>
      </c>
      <c r="EY99" s="48">
        <v>916</v>
      </c>
      <c r="EZ99" s="48">
        <v>71</v>
      </c>
      <c r="FA99" s="48"/>
      <c r="FB99" s="48">
        <v>1496</v>
      </c>
      <c r="FC99" s="48"/>
      <c r="FD99" s="48">
        <v>14130</v>
      </c>
      <c r="FE99" s="48">
        <v>9925</v>
      </c>
      <c r="FF99" s="48">
        <v>9.31</v>
      </c>
      <c r="FG99" s="48">
        <v>7029</v>
      </c>
      <c r="FH99" s="48">
        <v>9787</v>
      </c>
      <c r="FI99" s="48">
        <v>1335</v>
      </c>
      <c r="FJ99" s="48">
        <v>1407</v>
      </c>
      <c r="FK99" s="48">
        <v>18783</v>
      </c>
      <c r="FL99" s="48">
        <v>7.02</v>
      </c>
      <c r="FM99" s="48">
        <v>10502</v>
      </c>
      <c r="FN99" s="48">
        <v>9385</v>
      </c>
      <c r="FO99" s="48">
        <v>2746</v>
      </c>
      <c r="FP99" s="48">
        <v>2775</v>
      </c>
      <c r="FQ99" s="48">
        <v>37088</v>
      </c>
      <c r="FR99" s="48">
        <v>20877</v>
      </c>
      <c r="FS99" s="48">
        <v>56906</v>
      </c>
      <c r="FT99" s="48">
        <v>69665</v>
      </c>
      <c r="FU99" s="48">
        <v>15187</v>
      </c>
      <c r="FV99" s="48">
        <v>70289</v>
      </c>
      <c r="FW99" s="48">
        <v>22428</v>
      </c>
      <c r="FX99" s="48">
        <v>16762</v>
      </c>
      <c r="FY99" s="48">
        <v>410</v>
      </c>
      <c r="FZ99" s="48">
        <v>2968</v>
      </c>
      <c r="GA99" s="48">
        <v>29025</v>
      </c>
      <c r="GB99" s="48">
        <v>2382</v>
      </c>
      <c r="GC99" s="48">
        <v>18664</v>
      </c>
      <c r="GD99" s="48">
        <v>9377</v>
      </c>
      <c r="GE99" s="48">
        <v>15244</v>
      </c>
      <c r="GF99" s="48">
        <v>34403</v>
      </c>
      <c r="GG99" s="48">
        <v>49333</v>
      </c>
      <c r="GH99" s="48">
        <v>7899</v>
      </c>
      <c r="GI99" s="48">
        <v>4.29</v>
      </c>
      <c r="GJ99" s="48">
        <v>41095</v>
      </c>
      <c r="GK99" s="48">
        <v>33556</v>
      </c>
      <c r="GL99" s="48">
        <v>72273</v>
      </c>
      <c r="GM99" s="48">
        <v>36.409999999999997</v>
      </c>
      <c r="GN99" s="48">
        <v>24661</v>
      </c>
      <c r="GO99" s="48">
        <v>27853</v>
      </c>
      <c r="GP99" s="48">
        <v>40.99</v>
      </c>
      <c r="GQ99" s="48">
        <v>77280</v>
      </c>
      <c r="GR99" s="48">
        <v>17054</v>
      </c>
      <c r="GS99" s="48">
        <v>499</v>
      </c>
      <c r="GT99" s="48">
        <v>44.22</v>
      </c>
      <c r="GU99" s="48">
        <v>12103</v>
      </c>
      <c r="GV99" s="48">
        <v>29773</v>
      </c>
      <c r="GW99" s="48">
        <v>47494</v>
      </c>
      <c r="GX99" s="48">
        <v>20428</v>
      </c>
      <c r="GY99" s="48">
        <v>2823</v>
      </c>
      <c r="GZ99" s="48">
        <v>933</v>
      </c>
      <c r="HA99" s="48">
        <v>5542</v>
      </c>
      <c r="HB99" s="48">
        <v>27773</v>
      </c>
      <c r="HC99" s="48">
        <v>0</v>
      </c>
      <c r="HD99" s="48">
        <v>12698</v>
      </c>
      <c r="HE99" s="48">
        <v>45291</v>
      </c>
      <c r="HF99" s="48">
        <v>581</v>
      </c>
      <c r="HG99" s="48">
        <v>39955</v>
      </c>
      <c r="HH99" s="48">
        <v>28665</v>
      </c>
      <c r="HI99" s="48">
        <v>5372</v>
      </c>
      <c r="HJ99" s="48">
        <v>852</v>
      </c>
      <c r="HK99" s="48">
        <v>47707</v>
      </c>
      <c r="HL99" s="48">
        <v>2488</v>
      </c>
      <c r="HM99" s="48">
        <v>1114</v>
      </c>
      <c r="HN99" s="48">
        <v>29152</v>
      </c>
      <c r="HO99" s="48">
        <v>11945</v>
      </c>
      <c r="HP99" s="48">
        <v>46941</v>
      </c>
      <c r="HQ99" s="48">
        <v>49046</v>
      </c>
      <c r="HR99" s="48">
        <v>12150</v>
      </c>
      <c r="HS99" s="48">
        <v>2326</v>
      </c>
      <c r="HT99" s="48">
        <v>25336</v>
      </c>
      <c r="HU99" s="48">
        <v>41431</v>
      </c>
      <c r="HV99" s="48">
        <v>1980</v>
      </c>
      <c r="HW99" s="48">
        <v>2198</v>
      </c>
      <c r="HX99" s="48">
        <v>3499</v>
      </c>
      <c r="HY99" s="48">
        <v>33990</v>
      </c>
      <c r="HZ99" s="48">
        <v>31750</v>
      </c>
      <c r="IA99" s="48">
        <v>15981</v>
      </c>
      <c r="IB99" s="48">
        <v>10422</v>
      </c>
      <c r="IC99" s="48">
        <v>1410</v>
      </c>
      <c r="ID99" s="48">
        <v>13202</v>
      </c>
      <c r="IE99" s="48">
        <v>30450</v>
      </c>
      <c r="IF99" s="48">
        <v>4358</v>
      </c>
      <c r="IG99" s="48">
        <v>10743.65</v>
      </c>
      <c r="IH99" s="48">
        <v>2119</v>
      </c>
      <c r="II99" s="48">
        <v>4693</v>
      </c>
      <c r="IJ99" s="48">
        <v>647.5</v>
      </c>
      <c r="IK99" s="47">
        <v>20889.150000000001</v>
      </c>
      <c r="IL99" s="47">
        <v>36158</v>
      </c>
      <c r="IM99" s="47">
        <v>3465.95</v>
      </c>
      <c r="IN99" s="47">
        <v>5582</v>
      </c>
      <c r="IO99" s="47">
        <v>1116</v>
      </c>
      <c r="IP99" s="47">
        <v>8444</v>
      </c>
      <c r="IQ99" s="47">
        <v>19207</v>
      </c>
      <c r="IR99" s="47">
        <v>25125</v>
      </c>
      <c r="IS99" s="49">
        <v>11817.5</v>
      </c>
      <c r="IT99" s="49">
        <v>9717</v>
      </c>
      <c r="IU99" s="49"/>
      <c r="IV99" s="48"/>
      <c r="IW99" s="48"/>
      <c r="IX99" s="48"/>
      <c r="IY99" s="48">
        <v>0</v>
      </c>
      <c r="IZ99" s="48">
        <v>0</v>
      </c>
      <c r="JA99" s="48" t="s">
        <v>65</v>
      </c>
      <c r="JB99" s="48" t="s">
        <v>65</v>
      </c>
      <c r="JC99" s="48" t="s">
        <v>65</v>
      </c>
      <c r="JD99" s="48" t="s">
        <v>65</v>
      </c>
      <c r="JE99" s="48" t="s">
        <v>65</v>
      </c>
      <c r="JF99" s="48">
        <v>0</v>
      </c>
      <c r="JG99" s="48">
        <v>439</v>
      </c>
      <c r="JH99" s="48">
        <v>206</v>
      </c>
      <c r="JI99" s="48" t="s">
        <v>83</v>
      </c>
      <c r="JJ99" s="48">
        <v>0</v>
      </c>
      <c r="JK99" s="48">
        <v>0</v>
      </c>
      <c r="JL99" s="48">
        <v>0</v>
      </c>
      <c r="JM99" s="48">
        <v>0</v>
      </c>
      <c r="JN99" s="48">
        <v>0</v>
      </c>
      <c r="JO99" s="48">
        <v>0</v>
      </c>
      <c r="JP99" s="48">
        <v>0</v>
      </c>
      <c r="JQ99" s="48">
        <v>0</v>
      </c>
      <c r="JR99" s="48">
        <v>4677</v>
      </c>
      <c r="JS99" s="48">
        <v>2075</v>
      </c>
      <c r="JT99" s="48">
        <v>15191</v>
      </c>
      <c r="JU99" s="48">
        <v>7349</v>
      </c>
      <c r="JV99" s="48">
        <v>5436</v>
      </c>
      <c r="JW99" s="48">
        <v>5960</v>
      </c>
      <c r="JX99" s="48">
        <v>740</v>
      </c>
      <c r="JY99" s="48">
        <v>11400</v>
      </c>
      <c r="JZ99" s="48">
        <v>316</v>
      </c>
      <c r="KA99" s="48">
        <v>1192</v>
      </c>
      <c r="KB99" s="48">
        <v>1334</v>
      </c>
      <c r="KC99" s="48">
        <v>8121</v>
      </c>
      <c r="KD99" s="48">
        <v>5158</v>
      </c>
      <c r="KE99" s="48">
        <v>2133</v>
      </c>
      <c r="KF99" s="48">
        <v>6035</v>
      </c>
      <c r="KG99" s="48">
        <v>9834</v>
      </c>
      <c r="KH99" s="48">
        <v>1910</v>
      </c>
      <c r="KI99" s="48">
        <v>3993</v>
      </c>
      <c r="KJ99" s="48">
        <v>6415</v>
      </c>
      <c r="KK99" s="48">
        <v>3647</v>
      </c>
      <c r="KL99" s="48">
        <v>559</v>
      </c>
      <c r="KM99" s="48">
        <v>9869</v>
      </c>
      <c r="KN99" s="53">
        <v>357</v>
      </c>
      <c r="KO99" s="53">
        <v>1928</v>
      </c>
      <c r="KP99" s="53">
        <v>3980</v>
      </c>
      <c r="KQ99" s="53">
        <v>2140</v>
      </c>
      <c r="KR99" s="53">
        <v>16</v>
      </c>
      <c r="KS99" s="53">
        <v>0</v>
      </c>
      <c r="KT99" s="53">
        <v>73</v>
      </c>
      <c r="KU99" s="53">
        <v>1845</v>
      </c>
      <c r="KV99" s="53">
        <v>0</v>
      </c>
      <c r="KW99" s="53">
        <v>5541</v>
      </c>
      <c r="KX99" s="53">
        <v>2044</v>
      </c>
      <c r="KY99" s="53">
        <v>0</v>
      </c>
      <c r="KZ99" s="53">
        <v>972</v>
      </c>
      <c r="LA99" s="53">
        <v>2292</v>
      </c>
      <c r="LB99" s="53">
        <v>8768</v>
      </c>
      <c r="LC99" s="53">
        <v>1333</v>
      </c>
      <c r="LD99" s="53">
        <v>5852</v>
      </c>
      <c r="LE99" s="53">
        <v>683</v>
      </c>
      <c r="LF99" s="53">
        <v>1793</v>
      </c>
      <c r="LG99" s="53">
        <v>6160</v>
      </c>
      <c r="LH99" s="53">
        <v>1988</v>
      </c>
      <c r="LI99" s="53">
        <v>108</v>
      </c>
      <c r="LJ99" s="53">
        <v>1086</v>
      </c>
      <c r="LK99" s="53">
        <v>566</v>
      </c>
      <c r="LL99" s="53">
        <v>0</v>
      </c>
      <c r="LM99" s="53">
        <v>82</v>
      </c>
      <c r="LN99" s="53">
        <v>2498</v>
      </c>
      <c r="LO99" s="53">
        <v>0</v>
      </c>
      <c r="LP99" s="53">
        <v>1127</v>
      </c>
      <c r="LQ99" s="53">
        <v>1888</v>
      </c>
      <c r="LR99" s="53">
        <v>8403</v>
      </c>
      <c r="LS99" s="53">
        <v>5551</v>
      </c>
      <c r="LT99" s="53">
        <v>368</v>
      </c>
      <c r="LU99" s="53">
        <v>0</v>
      </c>
      <c r="LV99" s="53">
        <v>1954</v>
      </c>
      <c r="LW99" s="53">
        <v>239</v>
      </c>
      <c r="LX99" s="53">
        <v>6754.48</v>
      </c>
      <c r="LY99" s="53">
        <v>4593</v>
      </c>
      <c r="LZ99" s="53">
        <v>4245</v>
      </c>
      <c r="MA99" s="53">
        <v>108</v>
      </c>
      <c r="MB99" s="53">
        <v>1066</v>
      </c>
      <c r="MC99" s="53">
        <v>357.3</v>
      </c>
      <c r="MD99" s="53">
        <v>3616</v>
      </c>
      <c r="ME99" s="53">
        <v>2544.96</v>
      </c>
      <c r="MF99" s="53">
        <v>1963</v>
      </c>
      <c r="MG99" s="53">
        <v>50</v>
      </c>
      <c r="MH99" s="53">
        <v>0</v>
      </c>
      <c r="MI99" s="53">
        <v>0</v>
      </c>
      <c r="MJ99" s="53">
        <v>306</v>
      </c>
      <c r="MK99" s="53">
        <v>3832</v>
      </c>
      <c r="ML99" s="53">
        <v>2977</v>
      </c>
      <c r="MM99" s="53">
        <v>312</v>
      </c>
      <c r="MN99" s="53">
        <v>1547</v>
      </c>
      <c r="MO99" s="53">
        <v>2136</v>
      </c>
      <c r="MP99" s="53">
        <v>2223.3199999999997</v>
      </c>
      <c r="MQ99" s="53">
        <v>1357</v>
      </c>
      <c r="MR99" s="53">
        <v>83</v>
      </c>
      <c r="MS99" s="53">
        <v>1500</v>
      </c>
      <c r="MT99" s="53">
        <v>2175</v>
      </c>
      <c r="MU99" s="53">
        <v>4770</v>
      </c>
      <c r="MV99" s="53">
        <v>3450</v>
      </c>
      <c r="MW99" s="53">
        <v>2277</v>
      </c>
      <c r="MX99" s="53">
        <v>2263</v>
      </c>
      <c r="MY99" s="53">
        <v>1961</v>
      </c>
      <c r="MZ99" s="53">
        <v>16006</v>
      </c>
      <c r="NA99" s="53">
        <v>2675</v>
      </c>
      <c r="NB99" s="53">
        <v>11400</v>
      </c>
      <c r="NC99" s="53">
        <v>10192</v>
      </c>
      <c r="ND99" s="53">
        <v>11077.449999999999</v>
      </c>
      <c r="NE99" s="53">
        <v>13066</v>
      </c>
      <c r="NF99" s="53">
        <v>6847</v>
      </c>
      <c r="NG99" s="53">
        <v>1492</v>
      </c>
      <c r="NH99" s="53">
        <v>9535</v>
      </c>
      <c r="NI99" s="53">
        <v>7981</v>
      </c>
      <c r="NJ99" s="53">
        <v>3371</v>
      </c>
      <c r="NK99" s="53">
        <v>11363</v>
      </c>
      <c r="NL99" s="53">
        <v>42121</v>
      </c>
      <c r="NM99" s="53">
        <v>34095</v>
      </c>
      <c r="NN99" s="53">
        <v>16839</v>
      </c>
      <c r="NO99" s="53">
        <v>15460</v>
      </c>
      <c r="NP99" s="53">
        <v>27010</v>
      </c>
      <c r="NQ99" s="53">
        <v>39696</v>
      </c>
      <c r="NR99" s="53">
        <v>29614</v>
      </c>
      <c r="NS99" s="53">
        <v>19728</v>
      </c>
      <c r="NT99" s="53">
        <v>16036</v>
      </c>
      <c r="NU99" s="53">
        <v>15262</v>
      </c>
      <c r="NV99" s="53">
        <v>10715</v>
      </c>
      <c r="NW99" s="53">
        <v>36150</v>
      </c>
      <c r="NX99" s="53">
        <v>18195.7</v>
      </c>
      <c r="NY99" s="53">
        <v>12592.3</v>
      </c>
      <c r="NZ99" s="53">
        <v>8416.5</v>
      </c>
      <c r="OA99" s="53">
        <v>24846.3</v>
      </c>
      <c r="OB99" s="53">
        <v>35398</v>
      </c>
      <c r="OC99" s="53">
        <v>20968</v>
      </c>
      <c r="OD99" s="53">
        <v>21988.5</v>
      </c>
      <c r="OE99" s="53">
        <v>23334</v>
      </c>
      <c r="OF99" s="53">
        <v>38520.199999999997</v>
      </c>
      <c r="OG99" s="53">
        <v>75394.3</v>
      </c>
      <c r="OH99" s="53">
        <v>72237</v>
      </c>
      <c r="OI99" s="53">
        <v>58950</v>
      </c>
      <c r="OJ99" s="53">
        <v>77097.26999999999</v>
      </c>
      <c r="OK99" s="53">
        <v>60816.2</v>
      </c>
      <c r="OL99" s="53">
        <v>68739</v>
      </c>
      <c r="OM99" s="53">
        <v>58148.399999999994</v>
      </c>
      <c r="ON99" s="53">
        <v>28136</v>
      </c>
      <c r="OO99" s="53">
        <v>46619.199999999997</v>
      </c>
      <c r="OP99" s="53">
        <v>33109</v>
      </c>
      <c r="OQ99" s="53">
        <v>30847</v>
      </c>
      <c r="OR99" s="53">
        <v>81786</v>
      </c>
      <c r="OS99" s="53">
        <v>56369</v>
      </c>
      <c r="OT99" s="53">
        <v>28518.5</v>
      </c>
      <c r="OU99" s="53">
        <v>40466.449999999997</v>
      </c>
      <c r="OV99" s="53">
        <v>16238</v>
      </c>
      <c r="OW99" s="53">
        <v>19211.099999999999</v>
      </c>
      <c r="OX99" s="53">
        <v>18637</v>
      </c>
      <c r="OY99" s="53">
        <v>29459</v>
      </c>
      <c r="OZ99" s="53">
        <v>38854</v>
      </c>
      <c r="PA99" s="53">
        <v>33429</v>
      </c>
      <c r="PB99" s="53">
        <v>71049</v>
      </c>
      <c r="PC99" s="53">
        <v>31488</v>
      </c>
      <c r="PD99" s="53">
        <v>41191</v>
      </c>
      <c r="PE99" s="53">
        <v>16966</v>
      </c>
      <c r="PF99" s="53">
        <v>53311</v>
      </c>
      <c r="PG99" s="53">
        <v>27580</v>
      </c>
      <c r="PH99" s="53">
        <v>40424</v>
      </c>
    </row>
    <row r="100" spans="1:739" s="35" customFormat="1" x14ac:dyDescent="0.3">
      <c r="A100" s="51" t="s">
        <v>70</v>
      </c>
      <c r="B100" s="35" t="s">
        <v>71</v>
      </c>
      <c r="C100" s="52">
        <v>0.18</v>
      </c>
      <c r="D100" s="48" t="s">
        <v>58</v>
      </c>
      <c r="E100" s="48" t="s">
        <v>58</v>
      </c>
      <c r="F100" s="48" t="s">
        <v>58</v>
      </c>
      <c r="G100" s="48">
        <v>0.14599999999999999</v>
      </c>
      <c r="H100" s="48" t="s">
        <v>58</v>
      </c>
      <c r="I100" s="48" t="s">
        <v>58</v>
      </c>
      <c r="J100" s="48" t="s">
        <v>58</v>
      </c>
      <c r="K100" s="48" t="s">
        <v>58</v>
      </c>
      <c r="L100" s="48" t="s">
        <v>58</v>
      </c>
      <c r="M100" s="48" t="s">
        <v>58</v>
      </c>
      <c r="N100" s="48" t="s">
        <v>58</v>
      </c>
      <c r="O100" s="48" t="s">
        <v>58</v>
      </c>
      <c r="P100" s="48" t="s">
        <v>58</v>
      </c>
      <c r="Q100" s="48" t="s">
        <v>58</v>
      </c>
      <c r="R100" s="48" t="s">
        <v>58</v>
      </c>
      <c r="S100" s="48" t="s">
        <v>58</v>
      </c>
      <c r="T100" s="48" t="s">
        <v>58</v>
      </c>
      <c r="U100" s="48" t="s">
        <v>58</v>
      </c>
      <c r="V100" s="48" t="s">
        <v>58</v>
      </c>
      <c r="W100" s="48" t="s">
        <v>72</v>
      </c>
      <c r="X100" s="48" t="s">
        <v>58</v>
      </c>
      <c r="Y100" s="48" t="s">
        <v>58</v>
      </c>
      <c r="Z100" s="48" t="s">
        <v>58</v>
      </c>
      <c r="AA100" s="48" t="s">
        <v>58</v>
      </c>
      <c r="AB100" s="48" t="s">
        <v>58</v>
      </c>
      <c r="AC100" s="48" t="s">
        <v>58</v>
      </c>
      <c r="AD100" s="48" t="s">
        <v>58</v>
      </c>
      <c r="AE100" s="48" t="s">
        <v>58</v>
      </c>
      <c r="AF100" s="48" t="s">
        <v>58</v>
      </c>
      <c r="AG100" s="48" t="s">
        <v>58</v>
      </c>
      <c r="AH100" s="48" t="s">
        <v>58</v>
      </c>
      <c r="AI100" s="48" t="s">
        <v>58</v>
      </c>
      <c r="AJ100" s="48" t="s">
        <v>58</v>
      </c>
      <c r="AK100" s="48" t="s">
        <v>58</v>
      </c>
      <c r="AL100" s="48" t="s">
        <v>58</v>
      </c>
      <c r="AM100" s="48" t="s">
        <v>58</v>
      </c>
      <c r="AN100" s="48" t="s">
        <v>58</v>
      </c>
      <c r="AO100" s="48" t="s">
        <v>58</v>
      </c>
      <c r="AP100" s="48" t="s">
        <v>58</v>
      </c>
      <c r="AQ100" s="48" t="s">
        <v>58</v>
      </c>
      <c r="AR100" s="48" t="s">
        <v>58</v>
      </c>
      <c r="AS100" s="48">
        <v>0.22726099999999999</v>
      </c>
      <c r="AT100" s="48">
        <v>0.15</v>
      </c>
      <c r="AU100" s="48">
        <v>0.31369599999999997</v>
      </c>
      <c r="AV100" s="48" t="s">
        <v>58</v>
      </c>
      <c r="AW100" s="48" t="s">
        <v>58</v>
      </c>
      <c r="AX100" s="48" t="s">
        <v>58</v>
      </c>
      <c r="AY100" s="48">
        <v>173.14</v>
      </c>
      <c r="AZ100" s="48">
        <v>241.398</v>
      </c>
      <c r="BA100" s="48">
        <v>0.22</v>
      </c>
      <c r="BB100" s="48">
        <v>0.20700000000000002</v>
      </c>
      <c r="BC100" s="48">
        <v>208.90600000000001</v>
      </c>
      <c r="BD100" s="48">
        <v>280.298</v>
      </c>
      <c r="BE100" s="48">
        <v>320.54000000000002</v>
      </c>
      <c r="BF100" s="48">
        <v>195</v>
      </c>
      <c r="BG100" s="48">
        <v>336</v>
      </c>
      <c r="BH100" s="48">
        <v>342.5</v>
      </c>
      <c r="BI100" s="48">
        <v>280.39999999999998</v>
      </c>
      <c r="BJ100" s="48">
        <v>279.39</v>
      </c>
      <c r="BK100" s="48">
        <v>221.8</v>
      </c>
      <c r="BL100" s="48">
        <v>876.71</v>
      </c>
      <c r="BM100" s="48" t="s">
        <v>58</v>
      </c>
      <c r="BN100" s="48" t="s">
        <v>58</v>
      </c>
      <c r="BO100" s="48">
        <v>262.51</v>
      </c>
      <c r="BP100" s="48">
        <v>90.9</v>
      </c>
      <c r="BQ100" s="48">
        <v>553.5</v>
      </c>
      <c r="BR100" s="48">
        <v>1003</v>
      </c>
      <c r="BS100" s="48">
        <v>1339</v>
      </c>
      <c r="BT100" s="48">
        <v>1404.34</v>
      </c>
      <c r="BU100" s="48">
        <v>913</v>
      </c>
      <c r="BV100" s="48">
        <v>1377.5</v>
      </c>
      <c r="BW100" s="48">
        <v>153</v>
      </c>
      <c r="BX100" s="48">
        <v>639.5</v>
      </c>
      <c r="BY100" s="48">
        <v>247</v>
      </c>
      <c r="BZ100" s="48">
        <v>17.68</v>
      </c>
      <c r="CA100" s="48">
        <v>30</v>
      </c>
      <c r="CB100" s="48">
        <v>103.5</v>
      </c>
      <c r="CC100" s="48">
        <v>121</v>
      </c>
      <c r="CD100" s="48">
        <v>309</v>
      </c>
      <c r="CE100" s="48">
        <v>742</v>
      </c>
      <c r="CF100" s="48">
        <v>121</v>
      </c>
      <c r="CG100" s="48" t="s">
        <v>58</v>
      </c>
      <c r="CH100" s="48">
        <v>255</v>
      </c>
      <c r="CI100" s="48">
        <v>35</v>
      </c>
      <c r="CJ100" s="48">
        <v>140</v>
      </c>
      <c r="CK100" s="48">
        <v>80</v>
      </c>
      <c r="CL100" s="48">
        <v>190</v>
      </c>
      <c r="CM100" s="48">
        <v>79</v>
      </c>
      <c r="CN100" s="48">
        <v>60</v>
      </c>
      <c r="CO100" s="48">
        <v>464</v>
      </c>
      <c r="CP100" s="48">
        <v>497</v>
      </c>
      <c r="CQ100" s="48">
        <v>500.95</v>
      </c>
      <c r="CR100" s="48">
        <v>349</v>
      </c>
      <c r="CS100" s="48">
        <v>571</v>
      </c>
      <c r="CT100" s="48">
        <v>400.38</v>
      </c>
      <c r="CU100" s="48">
        <v>456</v>
      </c>
      <c r="CV100" s="48">
        <v>502</v>
      </c>
      <c r="CW100" s="48">
        <v>548</v>
      </c>
      <c r="CX100" s="48">
        <v>318</v>
      </c>
      <c r="CY100" s="48" t="s">
        <v>58</v>
      </c>
      <c r="CZ100" s="48">
        <v>25</v>
      </c>
      <c r="DA100" s="48" t="s">
        <v>58</v>
      </c>
      <c r="DB100" s="48" t="s">
        <v>58</v>
      </c>
      <c r="DC100" s="48" t="s">
        <v>58</v>
      </c>
      <c r="DD100" s="48" t="s">
        <v>58</v>
      </c>
      <c r="DE100" s="48" t="s">
        <v>58</v>
      </c>
      <c r="DF100" s="48" t="s">
        <v>58</v>
      </c>
      <c r="DG100" s="48">
        <v>453</v>
      </c>
      <c r="DH100" s="48">
        <v>309</v>
      </c>
      <c r="DI100" s="48">
        <v>566</v>
      </c>
      <c r="DJ100" s="48">
        <v>631</v>
      </c>
      <c r="DK100" s="48">
        <v>977</v>
      </c>
      <c r="DL100" s="48">
        <v>450</v>
      </c>
      <c r="DM100" s="48">
        <v>686</v>
      </c>
      <c r="DN100" s="48">
        <v>655</v>
      </c>
      <c r="DO100" s="48">
        <v>457</v>
      </c>
      <c r="DP100" s="48">
        <v>562</v>
      </c>
      <c r="DQ100" s="48">
        <v>979</v>
      </c>
      <c r="DR100" s="48">
        <v>330</v>
      </c>
      <c r="DS100" s="48">
        <v>336</v>
      </c>
      <c r="DT100" s="48">
        <v>498</v>
      </c>
      <c r="DU100" s="48">
        <v>288</v>
      </c>
      <c r="DV100" s="48">
        <v>352</v>
      </c>
      <c r="DW100" s="48">
        <v>743</v>
      </c>
      <c r="DX100" s="48">
        <v>755</v>
      </c>
      <c r="DY100" s="48">
        <v>485</v>
      </c>
      <c r="DZ100" s="48">
        <v>531</v>
      </c>
      <c r="EA100" s="48">
        <v>762</v>
      </c>
      <c r="EB100" s="48">
        <v>739</v>
      </c>
      <c r="EC100" s="48">
        <v>718</v>
      </c>
      <c r="ED100" s="48">
        <v>749</v>
      </c>
      <c r="EE100" s="48">
        <v>761</v>
      </c>
      <c r="EF100" s="48">
        <v>593</v>
      </c>
      <c r="EG100" s="48">
        <v>453</v>
      </c>
      <c r="EH100" s="48">
        <v>683</v>
      </c>
      <c r="EI100" s="48">
        <v>410</v>
      </c>
      <c r="EJ100" s="48">
        <v>227</v>
      </c>
      <c r="EK100" s="48">
        <v>520</v>
      </c>
      <c r="EL100" s="48">
        <v>260.25</v>
      </c>
      <c r="EM100" s="48">
        <v>260.25</v>
      </c>
      <c r="EN100" s="48">
        <v>411</v>
      </c>
      <c r="EO100" s="48">
        <v>427</v>
      </c>
      <c r="EP100" s="48">
        <v>462</v>
      </c>
      <c r="EQ100" s="48">
        <v>0.22</v>
      </c>
      <c r="ER100" s="48">
        <v>0.27</v>
      </c>
      <c r="ES100" s="48">
        <v>741</v>
      </c>
      <c r="ET100" s="48">
        <v>984</v>
      </c>
      <c r="EU100" s="48">
        <v>227</v>
      </c>
      <c r="EV100" s="48">
        <v>1.1000000000000001</v>
      </c>
      <c r="EW100" s="48">
        <v>757</v>
      </c>
      <c r="EX100" s="48">
        <v>236</v>
      </c>
      <c r="EY100" s="48">
        <v>354</v>
      </c>
      <c r="EZ100" s="48">
        <v>1203</v>
      </c>
      <c r="FA100" s="48">
        <v>334</v>
      </c>
      <c r="FB100" s="48">
        <v>272</v>
      </c>
      <c r="FC100" s="48">
        <v>1238</v>
      </c>
      <c r="FD100" s="48">
        <v>321</v>
      </c>
      <c r="FE100" s="48">
        <v>266</v>
      </c>
      <c r="FF100" s="48">
        <v>248</v>
      </c>
      <c r="FG100" s="48">
        <v>721</v>
      </c>
      <c r="FH100" s="48">
        <v>907</v>
      </c>
      <c r="FI100" s="48">
        <v>187</v>
      </c>
      <c r="FJ100" s="48">
        <v>278</v>
      </c>
      <c r="FK100" s="48">
        <v>316</v>
      </c>
      <c r="FL100" s="48">
        <v>612</v>
      </c>
      <c r="FM100" s="48">
        <v>763</v>
      </c>
      <c r="FN100" s="48">
        <v>569</v>
      </c>
      <c r="FO100" s="48">
        <v>490</v>
      </c>
      <c r="FP100" s="48">
        <v>708</v>
      </c>
      <c r="FQ100" s="48">
        <v>444</v>
      </c>
      <c r="FR100" s="48">
        <v>503</v>
      </c>
      <c r="FS100" s="48">
        <v>398</v>
      </c>
      <c r="FT100" s="48">
        <v>593</v>
      </c>
      <c r="FU100" s="48">
        <v>569</v>
      </c>
      <c r="FV100" s="48">
        <v>481</v>
      </c>
      <c r="FW100" s="48">
        <v>609</v>
      </c>
      <c r="FX100" s="48">
        <v>700</v>
      </c>
      <c r="FY100" s="48">
        <v>569</v>
      </c>
      <c r="FZ100" s="48">
        <v>513</v>
      </c>
      <c r="GA100" s="48">
        <v>551</v>
      </c>
      <c r="GB100" s="48">
        <v>584</v>
      </c>
      <c r="GC100" s="48">
        <v>588</v>
      </c>
      <c r="GD100" s="48">
        <v>579</v>
      </c>
      <c r="GE100" s="48">
        <v>476</v>
      </c>
      <c r="GF100" s="48">
        <v>702</v>
      </c>
      <c r="GG100" s="48">
        <v>573</v>
      </c>
      <c r="GH100" s="48">
        <v>701</v>
      </c>
      <c r="GI100" s="48">
        <v>611</v>
      </c>
      <c r="GJ100" s="48">
        <v>520</v>
      </c>
      <c r="GK100" s="48">
        <v>382</v>
      </c>
      <c r="GL100" s="48">
        <v>778</v>
      </c>
      <c r="GM100" s="48">
        <v>190</v>
      </c>
      <c r="GN100" s="48">
        <v>237</v>
      </c>
      <c r="GO100" s="48">
        <v>83</v>
      </c>
      <c r="GP100" s="48">
        <v>70</v>
      </c>
      <c r="GQ100" s="48">
        <v>120</v>
      </c>
      <c r="GR100" s="48">
        <v>42</v>
      </c>
      <c r="GS100" s="48">
        <v>113</v>
      </c>
      <c r="GT100" s="48">
        <v>93</v>
      </c>
      <c r="GU100" s="48">
        <v>127</v>
      </c>
      <c r="GV100" s="48">
        <v>81</v>
      </c>
      <c r="GW100" s="48">
        <v>21.47</v>
      </c>
      <c r="GX100" s="48">
        <v>227</v>
      </c>
      <c r="GY100" s="48">
        <v>188</v>
      </c>
      <c r="GZ100" s="48">
        <v>221</v>
      </c>
      <c r="HA100" s="48">
        <v>105</v>
      </c>
      <c r="HB100" s="48">
        <v>103</v>
      </c>
      <c r="HC100" s="48">
        <v>82</v>
      </c>
      <c r="HD100" s="48">
        <v>85</v>
      </c>
      <c r="HE100" s="48">
        <v>49</v>
      </c>
      <c r="HF100" s="48">
        <v>73</v>
      </c>
      <c r="HG100" s="48">
        <v>88</v>
      </c>
      <c r="HH100" s="48">
        <v>30</v>
      </c>
      <c r="HI100" s="48">
        <v>78</v>
      </c>
      <c r="HJ100" s="48">
        <v>73</v>
      </c>
      <c r="HK100" s="48">
        <v>135</v>
      </c>
      <c r="HL100" s="48">
        <v>107</v>
      </c>
      <c r="HM100" s="48">
        <v>106</v>
      </c>
      <c r="HN100" s="48">
        <v>44</v>
      </c>
      <c r="HO100" s="48">
        <v>11</v>
      </c>
      <c r="HP100" s="48">
        <v>81.900000000000006</v>
      </c>
      <c r="HQ100" s="48">
        <v>49.4</v>
      </c>
      <c r="HR100" s="48">
        <v>134.69</v>
      </c>
      <c r="HS100" s="48">
        <v>173.57</v>
      </c>
      <c r="HT100" s="48">
        <v>656</v>
      </c>
      <c r="HU100" s="48">
        <v>111</v>
      </c>
      <c r="HV100" s="48">
        <v>189.78</v>
      </c>
      <c r="HW100" s="48">
        <v>3</v>
      </c>
      <c r="HX100" s="48">
        <v>49</v>
      </c>
      <c r="HY100" s="48">
        <v>7</v>
      </c>
      <c r="HZ100" s="48">
        <v>37</v>
      </c>
      <c r="IA100" s="48">
        <v>22</v>
      </c>
      <c r="IB100" s="48">
        <v>11</v>
      </c>
      <c r="IC100" s="48">
        <v>12</v>
      </c>
      <c r="ID100" s="48">
        <v>13</v>
      </c>
      <c r="IE100" s="48">
        <v>6.49</v>
      </c>
      <c r="IF100" s="48">
        <v>7</v>
      </c>
      <c r="IG100" s="48">
        <v>0</v>
      </c>
      <c r="IH100" s="48">
        <v>10</v>
      </c>
      <c r="II100" s="48">
        <v>28</v>
      </c>
      <c r="IJ100" s="48">
        <v>16.82</v>
      </c>
      <c r="IK100" s="47">
        <v>24.84</v>
      </c>
      <c r="IL100" s="47">
        <v>27</v>
      </c>
      <c r="IM100" s="47">
        <v>9.7100000000000009</v>
      </c>
      <c r="IN100" s="47">
        <v>35.42</v>
      </c>
      <c r="IO100" s="47">
        <v>21.36</v>
      </c>
      <c r="IP100" s="47">
        <v>17.690000000000001</v>
      </c>
      <c r="IQ100" s="47">
        <v>21</v>
      </c>
      <c r="IR100" s="47">
        <v>27</v>
      </c>
      <c r="IS100" s="49">
        <v>25.09</v>
      </c>
      <c r="IT100" s="49">
        <v>19</v>
      </c>
      <c r="IU100" s="49">
        <v>38</v>
      </c>
      <c r="IV100" s="48">
        <v>22</v>
      </c>
      <c r="IW100" s="48">
        <v>16</v>
      </c>
      <c r="IX100" s="48">
        <v>0</v>
      </c>
      <c r="IY100" s="48">
        <v>141.44999999999999</v>
      </c>
      <c r="IZ100" s="48">
        <v>1</v>
      </c>
      <c r="JA100" s="48">
        <v>4</v>
      </c>
      <c r="JB100" s="48">
        <v>13</v>
      </c>
      <c r="JC100" s="48">
        <v>428</v>
      </c>
      <c r="JD100" s="48">
        <v>3</v>
      </c>
      <c r="JE100" s="48" t="s">
        <v>65</v>
      </c>
      <c r="JF100" s="48">
        <v>12</v>
      </c>
      <c r="JG100" s="48">
        <v>5</v>
      </c>
      <c r="JH100" s="48">
        <v>0</v>
      </c>
      <c r="JI100" s="48">
        <v>0</v>
      </c>
      <c r="JJ100" s="48">
        <v>0</v>
      </c>
      <c r="JK100" s="48">
        <v>29</v>
      </c>
      <c r="JL100" s="48">
        <v>0</v>
      </c>
      <c r="JM100" s="48">
        <v>0</v>
      </c>
      <c r="JN100" s="48">
        <v>0</v>
      </c>
      <c r="JO100" s="48">
        <v>0.09</v>
      </c>
      <c r="JP100" s="48">
        <v>1</v>
      </c>
      <c r="JQ100" s="48">
        <v>0</v>
      </c>
      <c r="JR100" s="48">
        <v>2.0830000000000002</v>
      </c>
      <c r="JS100" s="48">
        <v>1</v>
      </c>
      <c r="JT100" s="48">
        <v>0.63</v>
      </c>
      <c r="JU100" s="48"/>
      <c r="JV100" s="48">
        <v>1</v>
      </c>
      <c r="JW100" s="48">
        <v>3</v>
      </c>
      <c r="JX100" s="48">
        <v>2</v>
      </c>
      <c r="JY100" s="48">
        <v>4.5</v>
      </c>
      <c r="JZ100" s="48">
        <v>8</v>
      </c>
      <c r="KA100" s="48">
        <v>0</v>
      </c>
      <c r="KB100" s="48">
        <v>0</v>
      </c>
      <c r="KC100" s="48">
        <v>0</v>
      </c>
      <c r="KD100" s="48">
        <v>0</v>
      </c>
      <c r="KE100" s="48">
        <v>0</v>
      </c>
      <c r="KF100" s="48">
        <v>0</v>
      </c>
      <c r="KG100" s="48">
        <v>65</v>
      </c>
      <c r="KH100" s="48">
        <v>21</v>
      </c>
      <c r="KI100" s="48">
        <v>273</v>
      </c>
      <c r="KJ100" s="48">
        <v>746.21</v>
      </c>
      <c r="KK100" s="48">
        <v>772.66</v>
      </c>
      <c r="KL100" s="48">
        <v>680</v>
      </c>
      <c r="KM100" s="48">
        <v>835</v>
      </c>
      <c r="KN100" s="53">
        <v>644</v>
      </c>
      <c r="KO100" s="53">
        <v>633</v>
      </c>
      <c r="KP100" s="53">
        <v>753</v>
      </c>
      <c r="KQ100" s="53">
        <v>862</v>
      </c>
      <c r="KR100" s="53">
        <v>844</v>
      </c>
      <c r="KS100" s="53">
        <v>656</v>
      </c>
      <c r="KT100" s="53">
        <v>677</v>
      </c>
      <c r="KU100" s="53">
        <v>697</v>
      </c>
      <c r="KV100" s="53">
        <v>585</v>
      </c>
      <c r="KW100" s="53">
        <v>762</v>
      </c>
      <c r="KX100" s="53">
        <v>831</v>
      </c>
      <c r="KY100" s="53">
        <v>614.20000000000005</v>
      </c>
      <c r="KZ100" s="53">
        <v>837</v>
      </c>
      <c r="LA100" s="53">
        <v>840</v>
      </c>
      <c r="LB100" s="53">
        <v>2833</v>
      </c>
      <c r="LC100" s="53">
        <v>794</v>
      </c>
      <c r="LD100" s="53">
        <v>650</v>
      </c>
      <c r="LE100" s="53">
        <v>596</v>
      </c>
      <c r="LF100" s="53">
        <v>1011.0699999999999</v>
      </c>
      <c r="LG100" s="53">
        <v>326.13599999999997</v>
      </c>
      <c r="LH100" s="53">
        <v>735.5</v>
      </c>
      <c r="LI100" s="53">
        <v>935</v>
      </c>
      <c r="LJ100" s="53">
        <v>453</v>
      </c>
      <c r="LK100" s="53">
        <v>593</v>
      </c>
      <c r="LL100" s="53">
        <v>823</v>
      </c>
      <c r="LM100" s="53">
        <v>944.13499999999999</v>
      </c>
      <c r="LN100" s="53">
        <v>692</v>
      </c>
      <c r="LO100" s="53">
        <v>750</v>
      </c>
      <c r="LP100" s="53">
        <v>1069</v>
      </c>
      <c r="LQ100" s="53">
        <v>1463.3380000000002</v>
      </c>
      <c r="LR100" s="53">
        <v>3215</v>
      </c>
      <c r="LS100" s="53">
        <v>757.82899999999995</v>
      </c>
      <c r="LT100" s="53">
        <v>1521</v>
      </c>
      <c r="LU100" s="53">
        <v>1451</v>
      </c>
      <c r="LV100" s="53">
        <v>1714.297</v>
      </c>
      <c r="LW100" s="53">
        <v>8692.07</v>
      </c>
      <c r="LX100" s="53">
        <v>2197.5970000000002</v>
      </c>
      <c r="LY100" s="53">
        <v>1903</v>
      </c>
      <c r="LZ100" s="53">
        <v>1977.297</v>
      </c>
      <c r="MA100" s="53">
        <v>935</v>
      </c>
      <c r="MB100" s="53">
        <v>1754.8620000000001</v>
      </c>
      <c r="MC100" s="53">
        <v>1530.163</v>
      </c>
      <c r="MD100" s="53">
        <v>1539.8910000000001</v>
      </c>
      <c r="ME100" s="53">
        <v>1808.9949999999999</v>
      </c>
      <c r="MF100" s="53">
        <v>2253.3710000000001</v>
      </c>
      <c r="MG100" s="53">
        <v>2097.2399999999998</v>
      </c>
      <c r="MH100" s="53">
        <v>1964.921</v>
      </c>
      <c r="MI100" s="53">
        <v>1199</v>
      </c>
      <c r="MJ100" s="53">
        <v>1180</v>
      </c>
      <c r="MK100" s="53">
        <v>2470.2399999999998</v>
      </c>
      <c r="ML100" s="53">
        <v>3012.37</v>
      </c>
      <c r="MM100" s="53">
        <v>6444.2000000000007</v>
      </c>
      <c r="MN100" s="53">
        <v>4235.2299999999996</v>
      </c>
      <c r="MO100" s="53">
        <v>3787.77</v>
      </c>
      <c r="MP100" s="53">
        <v>2835.8670000000002</v>
      </c>
      <c r="MQ100" s="53">
        <v>2970.0000000000005</v>
      </c>
      <c r="MR100" s="53">
        <v>3746.42</v>
      </c>
      <c r="MS100" s="53">
        <v>3356.7999999999997</v>
      </c>
      <c r="MT100" s="53">
        <v>3162.43</v>
      </c>
      <c r="MU100" s="53">
        <v>2856.86</v>
      </c>
      <c r="MV100" s="53">
        <v>3186.62</v>
      </c>
      <c r="MW100" s="53">
        <v>3499.3399999999992</v>
      </c>
      <c r="MX100" s="53">
        <v>2927.56</v>
      </c>
      <c r="MY100" s="53">
        <v>0</v>
      </c>
      <c r="MZ100" s="53">
        <v>0</v>
      </c>
      <c r="NA100" s="53">
        <v>0</v>
      </c>
      <c r="NB100" s="53">
        <v>0</v>
      </c>
      <c r="NC100" s="53">
        <v>0</v>
      </c>
      <c r="ND100" s="53">
        <v>0</v>
      </c>
      <c r="NE100" s="53">
        <v>0</v>
      </c>
      <c r="NF100" s="53">
        <v>0</v>
      </c>
      <c r="NG100" s="53">
        <v>0</v>
      </c>
      <c r="NH100" s="53">
        <v>0</v>
      </c>
      <c r="NI100" s="53">
        <v>0</v>
      </c>
      <c r="NJ100" s="53">
        <v>0</v>
      </c>
      <c r="NK100" s="53">
        <v>0</v>
      </c>
      <c r="NL100" s="53">
        <v>3324.8879999999999</v>
      </c>
      <c r="NM100" s="53">
        <v>257.62599999999998</v>
      </c>
      <c r="NN100" s="53">
        <v>5.7949999999999999</v>
      </c>
      <c r="NO100" s="53">
        <v>13.486000000000001</v>
      </c>
      <c r="NP100" s="53">
        <v>295.11854999999997</v>
      </c>
      <c r="NQ100" s="53">
        <v>0</v>
      </c>
      <c r="NR100" s="53">
        <v>226.56399999999999</v>
      </c>
      <c r="NS100" s="53">
        <v>4647</v>
      </c>
      <c r="NT100" s="53">
        <v>3398.74</v>
      </c>
      <c r="NU100" s="53">
        <v>3402.1469999999999</v>
      </c>
      <c r="NV100" s="53">
        <v>4331.4875200000006</v>
      </c>
      <c r="NW100" s="53">
        <v>2467.0029499999996</v>
      </c>
      <c r="NX100" s="53">
        <v>4068.0289999999995</v>
      </c>
      <c r="NY100" s="53">
        <v>3895.2187200000003</v>
      </c>
      <c r="NZ100" s="53">
        <v>4422.2676399999991</v>
      </c>
      <c r="OA100" s="53">
        <v>4190.8563399999994</v>
      </c>
      <c r="OB100" s="53">
        <v>3828.3679999999999</v>
      </c>
      <c r="OC100" s="53">
        <v>2839.5814599999999</v>
      </c>
      <c r="OD100" s="53">
        <v>4270.5041599999995</v>
      </c>
      <c r="OE100" s="53">
        <v>4082.3058600000004</v>
      </c>
      <c r="OF100" s="53">
        <v>3671.9258100000006</v>
      </c>
      <c r="OG100" s="53">
        <v>7385.3273099999988</v>
      </c>
      <c r="OH100" s="53">
        <v>3499.0513800000003</v>
      </c>
      <c r="OI100" s="53">
        <v>4137.9799999999996</v>
      </c>
      <c r="OJ100" s="53">
        <v>3978.75389</v>
      </c>
      <c r="OK100" s="53">
        <v>3440.7336789999999</v>
      </c>
      <c r="OL100" s="53">
        <v>3825.5828769999994</v>
      </c>
      <c r="OM100" s="53">
        <v>3212.8536816999995</v>
      </c>
      <c r="ON100" s="53">
        <v>3652.1538200000005</v>
      </c>
      <c r="OO100" s="53">
        <v>3872.6215200000006</v>
      </c>
      <c r="OP100" s="53">
        <v>3664.4500800000001</v>
      </c>
      <c r="OQ100" s="53">
        <v>4258.2826099999993</v>
      </c>
      <c r="OR100" s="53">
        <v>4918.6976399999985</v>
      </c>
      <c r="OS100" s="53">
        <v>5127.8031999999994</v>
      </c>
      <c r="OT100" s="53">
        <v>4994.6888899999994</v>
      </c>
      <c r="OU100" s="53">
        <v>5736.37734</v>
      </c>
      <c r="OV100" s="53">
        <v>5681.83151</v>
      </c>
      <c r="OW100" s="53">
        <v>3765.0358200000001</v>
      </c>
      <c r="OX100" s="53">
        <v>8297.7895900000003</v>
      </c>
      <c r="OY100" s="53">
        <v>5375.6549999999997</v>
      </c>
      <c r="OZ100" s="53">
        <v>6325.0110000000004</v>
      </c>
      <c r="PA100" s="53">
        <v>6254.4709999999995</v>
      </c>
      <c r="PB100" s="53">
        <v>5941</v>
      </c>
      <c r="PC100" s="53">
        <v>5552</v>
      </c>
      <c r="PD100" s="53">
        <v>6190.308</v>
      </c>
      <c r="PE100" s="53">
        <v>5856.73333</v>
      </c>
      <c r="PF100" s="53">
        <v>5112.777</v>
      </c>
      <c r="PG100" s="53">
        <v>6323.46</v>
      </c>
      <c r="PH100" s="53">
        <v>6769.2139999999999</v>
      </c>
    </row>
    <row r="101" spans="1:739" s="35" customFormat="1" x14ac:dyDescent="0.3">
      <c r="A101" s="35" t="s">
        <v>16</v>
      </c>
      <c r="B101" s="46" t="s">
        <v>61</v>
      </c>
      <c r="C101" s="47" t="s">
        <v>58</v>
      </c>
      <c r="D101" s="48" t="s">
        <v>58</v>
      </c>
      <c r="E101" s="48" t="s">
        <v>58</v>
      </c>
      <c r="F101" s="48">
        <v>78.239999999999995</v>
      </c>
      <c r="G101" s="48" t="s">
        <v>58</v>
      </c>
      <c r="H101" s="48" t="s">
        <v>58</v>
      </c>
      <c r="I101" s="48">
        <v>21.9</v>
      </c>
      <c r="J101" s="48" t="s">
        <v>58</v>
      </c>
      <c r="K101" s="48">
        <v>18</v>
      </c>
      <c r="L101" s="48">
        <v>181</v>
      </c>
      <c r="M101" s="48">
        <v>79.599999999999994</v>
      </c>
      <c r="N101" s="48">
        <v>32</v>
      </c>
      <c r="O101" s="48">
        <v>70</v>
      </c>
      <c r="P101" s="48">
        <v>40.5</v>
      </c>
      <c r="Q101" s="48" t="s">
        <v>58</v>
      </c>
      <c r="R101" s="48">
        <v>46.83</v>
      </c>
      <c r="S101" s="48">
        <v>29</v>
      </c>
      <c r="T101" s="48" t="s">
        <v>58</v>
      </c>
      <c r="U101" s="48">
        <v>5</v>
      </c>
      <c r="V101" s="48">
        <v>50.3</v>
      </c>
      <c r="W101" s="48">
        <v>276</v>
      </c>
      <c r="X101" s="48">
        <v>20</v>
      </c>
      <c r="Y101" s="48">
        <v>96</v>
      </c>
      <c r="Z101" s="48">
        <v>43.5</v>
      </c>
      <c r="AA101" s="48">
        <v>25.2</v>
      </c>
      <c r="AB101" s="48">
        <v>61.3</v>
      </c>
      <c r="AC101" s="48">
        <v>54</v>
      </c>
      <c r="AD101" s="48">
        <v>25</v>
      </c>
      <c r="AE101" s="48">
        <v>23.18</v>
      </c>
      <c r="AF101" s="48">
        <v>8</v>
      </c>
      <c r="AG101" s="48">
        <v>18</v>
      </c>
      <c r="AH101" s="48">
        <v>14</v>
      </c>
      <c r="AI101" s="48" t="s">
        <v>58</v>
      </c>
      <c r="AJ101" s="48">
        <v>559</v>
      </c>
      <c r="AK101" s="48">
        <v>531.1</v>
      </c>
      <c r="AL101" s="48">
        <v>35</v>
      </c>
      <c r="AM101" s="48">
        <v>479.6</v>
      </c>
      <c r="AN101" s="48">
        <v>1422.5</v>
      </c>
      <c r="AO101" s="48">
        <v>593</v>
      </c>
      <c r="AP101" s="48">
        <v>168</v>
      </c>
      <c r="AQ101" s="48">
        <v>32.020000000000003</v>
      </c>
      <c r="AR101" s="48">
        <v>144.09</v>
      </c>
      <c r="AS101" s="48">
        <f>19.92-AS100</f>
        <v>19.692739000000003</v>
      </c>
      <c r="AT101" s="48">
        <f>18.55-AT100</f>
        <v>18.400000000000002</v>
      </c>
      <c r="AU101" s="48">
        <v>0.2</v>
      </c>
      <c r="AV101" s="48">
        <v>61.25</v>
      </c>
      <c r="AW101" s="48">
        <v>0.27</v>
      </c>
      <c r="AX101" s="48">
        <v>41.71</v>
      </c>
      <c r="AY101" s="48">
        <v>0.17</v>
      </c>
      <c r="AZ101" s="48">
        <v>19.79</v>
      </c>
      <c r="BA101" s="48">
        <v>19.57</v>
      </c>
      <c r="BB101" s="48">
        <v>207.9</v>
      </c>
      <c r="BC101" s="48">
        <v>19.91</v>
      </c>
      <c r="BD101" s="48"/>
      <c r="BE101" s="48"/>
      <c r="BF101" s="48"/>
      <c r="BG101" s="48"/>
      <c r="BH101" s="48"/>
      <c r="BI101" s="48" t="s">
        <v>58</v>
      </c>
      <c r="BJ101" s="48" t="s">
        <v>58</v>
      </c>
      <c r="BK101" s="48" t="s">
        <v>58</v>
      </c>
      <c r="BL101" s="48" t="s">
        <v>58</v>
      </c>
      <c r="BM101" s="48" t="s">
        <v>58</v>
      </c>
      <c r="BN101" s="48" t="s">
        <v>58</v>
      </c>
      <c r="BO101" s="48" t="s">
        <v>58</v>
      </c>
      <c r="BP101" s="48" t="s">
        <v>58</v>
      </c>
      <c r="BQ101" s="48" t="s">
        <v>58</v>
      </c>
      <c r="BR101" s="48" t="s">
        <v>58</v>
      </c>
      <c r="BS101" s="48" t="s">
        <v>58</v>
      </c>
      <c r="BT101" s="48" t="s">
        <v>58</v>
      </c>
      <c r="BU101" s="48" t="s">
        <v>58</v>
      </c>
      <c r="BV101" s="48" t="s">
        <v>58</v>
      </c>
      <c r="BW101" s="48" t="s">
        <v>58</v>
      </c>
      <c r="BX101" s="48" t="s">
        <v>58</v>
      </c>
      <c r="BY101" s="48" t="s">
        <v>58</v>
      </c>
      <c r="BZ101" s="48" t="s">
        <v>58</v>
      </c>
      <c r="CA101" s="48">
        <v>795.68168000000003</v>
      </c>
      <c r="CB101" s="48">
        <v>833.82100000000003</v>
      </c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 t="s">
        <v>58</v>
      </c>
      <c r="DB101" s="48" t="s">
        <v>58</v>
      </c>
      <c r="DC101" s="48" t="s">
        <v>58</v>
      </c>
      <c r="DD101" s="48" t="s">
        <v>58</v>
      </c>
      <c r="DE101" s="48" t="s">
        <v>58</v>
      </c>
      <c r="DF101" s="48" t="s">
        <v>58</v>
      </c>
      <c r="DG101" s="48">
        <v>52.02</v>
      </c>
      <c r="DH101" s="48">
        <v>31.02</v>
      </c>
      <c r="DI101" s="48">
        <v>11.11</v>
      </c>
      <c r="DJ101" s="48">
        <v>57.41</v>
      </c>
      <c r="DK101" s="48">
        <v>48.16</v>
      </c>
      <c r="DL101" s="48">
        <v>24.12</v>
      </c>
      <c r="DM101" s="48">
        <v>48.58</v>
      </c>
      <c r="DN101" s="48">
        <v>37.49</v>
      </c>
      <c r="DO101" s="48">
        <v>49.35</v>
      </c>
      <c r="DP101" s="48">
        <v>61.55</v>
      </c>
      <c r="DQ101" s="48">
        <v>51.91</v>
      </c>
      <c r="DR101" s="48">
        <v>49.46</v>
      </c>
      <c r="DS101" s="48">
        <v>61.88</v>
      </c>
      <c r="DT101" s="48">
        <v>63.04</v>
      </c>
      <c r="DU101" s="48">
        <v>49.46</v>
      </c>
      <c r="DV101" s="48">
        <v>48.17</v>
      </c>
      <c r="DW101" s="48">
        <v>50.62</v>
      </c>
      <c r="DX101" s="48">
        <v>63.36</v>
      </c>
      <c r="DY101" s="48">
        <v>48.96</v>
      </c>
      <c r="DZ101" s="48">
        <v>50.4</v>
      </c>
      <c r="EA101" s="48">
        <v>36</v>
      </c>
      <c r="EB101" s="48">
        <v>77.040000000000006</v>
      </c>
      <c r="EC101" s="48">
        <v>64.08</v>
      </c>
      <c r="ED101" s="48">
        <v>60.48</v>
      </c>
      <c r="EE101" s="48">
        <v>50.04</v>
      </c>
      <c r="EF101" s="48">
        <v>81</v>
      </c>
      <c r="EG101" s="48">
        <v>8.2799999999999994</v>
      </c>
      <c r="EH101" s="48" t="s">
        <v>59</v>
      </c>
      <c r="EI101" s="48" t="s">
        <v>59</v>
      </c>
      <c r="EJ101" s="48" t="s">
        <v>59</v>
      </c>
      <c r="EK101" s="48" t="s">
        <v>59</v>
      </c>
      <c r="EL101" s="48" t="s">
        <v>59</v>
      </c>
      <c r="EM101" s="48" t="s">
        <v>59</v>
      </c>
      <c r="EN101" s="48" t="s">
        <v>59</v>
      </c>
      <c r="EO101" s="48" t="s">
        <v>59</v>
      </c>
      <c r="EP101" s="48" t="s">
        <v>59</v>
      </c>
      <c r="EQ101" s="48" t="s">
        <v>59</v>
      </c>
      <c r="ER101" s="48" t="s">
        <v>59</v>
      </c>
      <c r="ES101" s="48" t="s">
        <v>59</v>
      </c>
      <c r="ET101" s="48" t="s">
        <v>59</v>
      </c>
      <c r="EU101" s="48" t="s">
        <v>59</v>
      </c>
      <c r="EV101" s="48" t="s">
        <v>59</v>
      </c>
      <c r="EW101" s="48" t="s">
        <v>59</v>
      </c>
      <c r="EX101" s="48" t="s">
        <v>59</v>
      </c>
      <c r="EY101" s="48" t="s">
        <v>59</v>
      </c>
      <c r="EZ101" s="48" t="s">
        <v>59</v>
      </c>
      <c r="FA101" s="48" t="s">
        <v>59</v>
      </c>
      <c r="FB101" s="48">
        <v>60.85</v>
      </c>
      <c r="FC101" s="48">
        <v>202.54</v>
      </c>
      <c r="FD101" s="48">
        <v>42.15</v>
      </c>
      <c r="FE101" s="48">
        <v>65.66</v>
      </c>
      <c r="FF101" s="48">
        <v>44.13</v>
      </c>
      <c r="FG101" s="48">
        <v>20.079999999999998</v>
      </c>
      <c r="FH101" s="48">
        <v>62.83</v>
      </c>
      <c r="FI101" s="48">
        <v>39.14</v>
      </c>
      <c r="FJ101" s="48">
        <v>39.32</v>
      </c>
      <c r="FK101" s="48">
        <v>42.39</v>
      </c>
      <c r="FL101" s="48">
        <v>20.079999999999998</v>
      </c>
      <c r="FM101" s="48">
        <v>62.47</v>
      </c>
      <c r="FN101" s="48">
        <v>38.659999999999997</v>
      </c>
      <c r="FO101" s="48">
        <v>96.62</v>
      </c>
      <c r="FP101" s="48">
        <v>50</v>
      </c>
      <c r="FQ101" s="48">
        <v>29.76</v>
      </c>
      <c r="FR101" s="48">
        <v>59.34</v>
      </c>
      <c r="FS101" s="48">
        <v>55.02</v>
      </c>
      <c r="FT101" s="48">
        <v>59.52</v>
      </c>
      <c r="FU101" s="48">
        <v>79.37</v>
      </c>
      <c r="FV101" s="48">
        <v>59.52</v>
      </c>
      <c r="FW101" s="48">
        <v>79.37</v>
      </c>
      <c r="FX101" s="48">
        <v>21.65</v>
      </c>
      <c r="FY101" s="48">
        <v>64.94</v>
      </c>
      <c r="FZ101" s="48">
        <v>86.58</v>
      </c>
      <c r="GA101" s="48">
        <v>43.29</v>
      </c>
      <c r="GB101" s="48">
        <v>43.29</v>
      </c>
      <c r="GC101" s="48">
        <v>64.94</v>
      </c>
      <c r="GD101" s="48">
        <v>43.29</v>
      </c>
      <c r="GE101" s="48">
        <v>64.94</v>
      </c>
      <c r="GF101" s="48">
        <v>43.29</v>
      </c>
      <c r="GG101" s="48">
        <v>64.94</v>
      </c>
      <c r="GH101" s="48">
        <v>64.94</v>
      </c>
      <c r="GI101" s="48">
        <v>64.94</v>
      </c>
      <c r="GJ101" s="48">
        <v>64.94</v>
      </c>
      <c r="GK101" s="48">
        <v>43.29</v>
      </c>
      <c r="GL101" s="48">
        <v>52.79</v>
      </c>
      <c r="GM101" s="48">
        <v>43.29</v>
      </c>
      <c r="GN101" s="48">
        <v>64.94</v>
      </c>
      <c r="GO101" s="48">
        <v>86.58</v>
      </c>
      <c r="GP101" s="48">
        <v>64.94</v>
      </c>
      <c r="GQ101" s="48">
        <v>21.65</v>
      </c>
      <c r="GR101" s="48">
        <v>43.29</v>
      </c>
      <c r="GS101" s="48">
        <v>63.73</v>
      </c>
      <c r="GT101" s="48">
        <v>84.18</v>
      </c>
      <c r="GU101" s="48">
        <v>43.29</v>
      </c>
      <c r="GV101" s="48">
        <v>62.77</v>
      </c>
      <c r="GW101" s="48">
        <v>62.77</v>
      </c>
      <c r="GX101" s="48">
        <v>76.180000000000007</v>
      </c>
      <c r="GY101" s="48">
        <v>62.77</v>
      </c>
      <c r="GZ101" s="48">
        <v>43.29</v>
      </c>
      <c r="HA101" s="48">
        <v>66.53</v>
      </c>
      <c r="HB101" s="48">
        <v>43.29</v>
      </c>
      <c r="HC101" s="48">
        <v>43.29</v>
      </c>
      <c r="HD101" s="48">
        <v>68.819999999999993</v>
      </c>
      <c r="HE101" s="48">
        <v>45.88</v>
      </c>
      <c r="HF101" s="48">
        <v>45.88</v>
      </c>
      <c r="HG101" s="48">
        <v>43.2</v>
      </c>
      <c r="HH101" s="48">
        <v>86.4</v>
      </c>
      <c r="HI101" s="48">
        <v>53.33</v>
      </c>
      <c r="HJ101" s="48">
        <v>66.11</v>
      </c>
      <c r="HK101" s="48">
        <v>43.2</v>
      </c>
      <c r="HL101" s="48">
        <v>86.4</v>
      </c>
      <c r="HM101" s="48">
        <v>21.6</v>
      </c>
      <c r="HN101" s="48">
        <v>64.8</v>
      </c>
      <c r="HO101" s="48">
        <v>21.6</v>
      </c>
      <c r="HP101" s="48">
        <v>129.12</v>
      </c>
      <c r="HQ101" s="48">
        <v>42.72</v>
      </c>
      <c r="HR101" s="48">
        <v>61.6</v>
      </c>
      <c r="HS101" s="48">
        <v>40</v>
      </c>
      <c r="HT101" s="48">
        <v>40</v>
      </c>
      <c r="HU101" s="48">
        <v>53.548999999999999</v>
      </c>
      <c r="HV101" s="48">
        <v>80</v>
      </c>
      <c r="HW101" s="48">
        <v>60</v>
      </c>
      <c r="HX101" s="48">
        <v>40</v>
      </c>
      <c r="HY101" s="48">
        <v>40</v>
      </c>
      <c r="HZ101" s="48">
        <v>60</v>
      </c>
      <c r="IA101" s="48">
        <v>80</v>
      </c>
      <c r="IB101" s="48">
        <v>40</v>
      </c>
      <c r="IC101" s="48">
        <v>20</v>
      </c>
      <c r="ID101" s="48">
        <v>60</v>
      </c>
      <c r="IE101" s="48">
        <v>68.709999999999994</v>
      </c>
      <c r="IF101" s="48">
        <v>60</v>
      </c>
      <c r="IG101" s="48">
        <v>60</v>
      </c>
      <c r="IH101" s="48">
        <v>60</v>
      </c>
      <c r="II101" s="48">
        <v>60</v>
      </c>
      <c r="IJ101" s="48">
        <v>60</v>
      </c>
      <c r="IK101" s="47">
        <v>40</v>
      </c>
      <c r="IL101" s="47">
        <v>60</v>
      </c>
      <c r="IM101" s="47">
        <v>60</v>
      </c>
      <c r="IN101" s="47">
        <v>60</v>
      </c>
      <c r="IO101" s="47">
        <v>20</v>
      </c>
      <c r="IP101" s="47">
        <v>60</v>
      </c>
      <c r="IQ101" s="47">
        <v>20</v>
      </c>
      <c r="IR101" s="47">
        <v>20</v>
      </c>
      <c r="IS101" s="47">
        <v>40</v>
      </c>
      <c r="IT101" s="47">
        <v>20</v>
      </c>
      <c r="IU101" s="47">
        <v>60</v>
      </c>
      <c r="IV101" s="47">
        <v>80</v>
      </c>
      <c r="IW101" s="47">
        <v>40</v>
      </c>
      <c r="IX101" s="47">
        <v>100</v>
      </c>
      <c r="IY101" s="47">
        <v>40</v>
      </c>
      <c r="IZ101" s="47">
        <v>40</v>
      </c>
      <c r="JA101" s="47">
        <v>60</v>
      </c>
      <c r="JB101" s="47">
        <v>40</v>
      </c>
      <c r="JC101" s="47">
        <v>40</v>
      </c>
      <c r="JD101" s="47">
        <v>40</v>
      </c>
      <c r="JE101" s="47">
        <v>40</v>
      </c>
      <c r="JF101" s="47">
        <v>21</v>
      </c>
      <c r="JG101" s="47">
        <v>40</v>
      </c>
      <c r="JH101" s="47">
        <v>20</v>
      </c>
      <c r="JI101" s="47">
        <v>40</v>
      </c>
      <c r="JJ101" s="47">
        <v>23.39</v>
      </c>
      <c r="JK101" s="47">
        <v>20</v>
      </c>
      <c r="JL101" s="47">
        <v>0</v>
      </c>
      <c r="JM101" s="47">
        <v>0</v>
      </c>
      <c r="JN101" s="47">
        <v>0</v>
      </c>
      <c r="JO101" s="47">
        <v>0</v>
      </c>
      <c r="JP101" s="47">
        <v>0</v>
      </c>
      <c r="JQ101" s="47">
        <v>0</v>
      </c>
      <c r="JR101" s="47">
        <v>0</v>
      </c>
      <c r="JS101" s="47">
        <v>0</v>
      </c>
      <c r="JT101" s="47">
        <v>0</v>
      </c>
      <c r="JU101" s="47"/>
      <c r="JV101" s="47"/>
      <c r="JW101" s="47"/>
      <c r="JX101" s="47">
        <v>0</v>
      </c>
      <c r="JY101" s="47">
        <v>0</v>
      </c>
      <c r="JZ101" s="47">
        <v>0</v>
      </c>
      <c r="KA101" s="47">
        <v>0</v>
      </c>
      <c r="KB101" s="47">
        <v>0</v>
      </c>
      <c r="KC101" s="47">
        <v>0</v>
      </c>
      <c r="KD101" s="47">
        <v>0</v>
      </c>
      <c r="KE101" s="47">
        <v>0</v>
      </c>
      <c r="KF101" s="47">
        <v>0</v>
      </c>
      <c r="KG101" s="47">
        <v>0</v>
      </c>
      <c r="KH101" s="47">
        <v>0</v>
      </c>
      <c r="KI101" s="47">
        <v>0</v>
      </c>
      <c r="KJ101" s="47">
        <v>0</v>
      </c>
      <c r="KK101" s="47">
        <v>0</v>
      </c>
      <c r="KL101" s="47">
        <v>0</v>
      </c>
      <c r="KM101" s="47">
        <v>0</v>
      </c>
      <c r="KN101" s="47">
        <v>0</v>
      </c>
      <c r="KO101" s="47">
        <v>0</v>
      </c>
      <c r="KP101" s="47">
        <v>0</v>
      </c>
      <c r="KQ101" s="47">
        <v>0</v>
      </c>
      <c r="KR101" s="47">
        <v>0</v>
      </c>
      <c r="KS101" s="47">
        <v>0</v>
      </c>
      <c r="KT101" s="47">
        <v>0</v>
      </c>
      <c r="KU101" s="47">
        <v>0</v>
      </c>
      <c r="KV101" s="47">
        <v>0</v>
      </c>
      <c r="KW101" s="47">
        <v>0</v>
      </c>
      <c r="KX101" s="47">
        <v>0</v>
      </c>
      <c r="KY101" s="47">
        <v>0</v>
      </c>
      <c r="KZ101" s="47">
        <v>0</v>
      </c>
      <c r="LA101" s="47">
        <v>0</v>
      </c>
      <c r="LB101" s="47">
        <v>0</v>
      </c>
      <c r="LC101" s="47">
        <v>0</v>
      </c>
      <c r="LD101" s="47">
        <v>0</v>
      </c>
      <c r="LE101" s="47">
        <v>0</v>
      </c>
      <c r="LF101" s="47">
        <v>0</v>
      </c>
      <c r="LG101" s="47">
        <v>0</v>
      </c>
      <c r="LH101" s="47">
        <v>0</v>
      </c>
      <c r="LI101" s="47">
        <v>0</v>
      </c>
      <c r="LJ101" s="47">
        <v>0</v>
      </c>
      <c r="LK101" s="47">
        <v>0</v>
      </c>
      <c r="LL101" s="47">
        <v>0</v>
      </c>
      <c r="LM101" s="47">
        <v>0</v>
      </c>
      <c r="LN101" s="47">
        <v>0</v>
      </c>
      <c r="LO101" s="47">
        <v>0</v>
      </c>
      <c r="LP101" s="47">
        <v>0</v>
      </c>
      <c r="LQ101" s="47">
        <v>0</v>
      </c>
      <c r="LR101" s="47">
        <v>0</v>
      </c>
      <c r="LS101" s="47">
        <v>0</v>
      </c>
      <c r="LT101" s="47">
        <v>0</v>
      </c>
      <c r="LU101" s="47">
        <v>0</v>
      </c>
      <c r="LV101" s="47">
        <v>0</v>
      </c>
      <c r="LW101" s="47">
        <v>0</v>
      </c>
      <c r="LX101" s="47">
        <v>0</v>
      </c>
      <c r="LY101" s="47">
        <v>0</v>
      </c>
      <c r="LZ101" s="47">
        <v>0</v>
      </c>
      <c r="MA101" s="47">
        <v>0</v>
      </c>
      <c r="MB101" s="47">
        <v>0</v>
      </c>
      <c r="MC101" s="47">
        <v>0</v>
      </c>
      <c r="MD101" s="47">
        <v>0</v>
      </c>
      <c r="ME101" s="47">
        <v>0</v>
      </c>
      <c r="MF101" s="47">
        <v>0</v>
      </c>
      <c r="MG101" s="47">
        <v>0</v>
      </c>
      <c r="MH101" s="47">
        <v>0</v>
      </c>
      <c r="MI101" s="47">
        <v>0</v>
      </c>
      <c r="MJ101" s="47">
        <v>0</v>
      </c>
      <c r="MK101" s="47">
        <v>0</v>
      </c>
      <c r="ML101" s="47">
        <v>0</v>
      </c>
      <c r="MM101" s="47">
        <v>0</v>
      </c>
      <c r="MN101" s="47">
        <v>0</v>
      </c>
      <c r="MO101" s="47">
        <v>0</v>
      </c>
      <c r="MP101" s="47">
        <v>0</v>
      </c>
      <c r="MQ101" s="47">
        <v>0</v>
      </c>
      <c r="MR101" s="47">
        <v>0</v>
      </c>
      <c r="MS101" s="47">
        <v>0</v>
      </c>
      <c r="MT101" s="47">
        <v>0</v>
      </c>
      <c r="MU101" s="47">
        <v>0</v>
      </c>
      <c r="MV101" s="47">
        <v>0</v>
      </c>
      <c r="MW101" s="47">
        <v>0</v>
      </c>
      <c r="MX101" s="47">
        <v>40</v>
      </c>
      <c r="MY101" s="47">
        <v>0</v>
      </c>
      <c r="MZ101" s="47">
        <v>0</v>
      </c>
      <c r="NA101" s="47">
        <v>0</v>
      </c>
      <c r="NB101" s="47">
        <v>0</v>
      </c>
      <c r="NC101" s="47">
        <v>0</v>
      </c>
      <c r="ND101" s="47">
        <v>0</v>
      </c>
      <c r="NE101" s="47">
        <v>0</v>
      </c>
      <c r="NF101" s="47">
        <v>0</v>
      </c>
      <c r="NG101" s="47">
        <v>0</v>
      </c>
      <c r="NH101" s="47">
        <v>0</v>
      </c>
      <c r="NI101" s="47">
        <v>0</v>
      </c>
      <c r="NJ101" s="47">
        <v>0</v>
      </c>
      <c r="NK101" s="47">
        <v>0</v>
      </c>
      <c r="NL101" s="47">
        <v>0</v>
      </c>
      <c r="NM101" s="47">
        <v>0</v>
      </c>
      <c r="NN101" s="47">
        <v>0</v>
      </c>
      <c r="NO101" s="47">
        <v>0</v>
      </c>
      <c r="NP101" s="47">
        <v>0</v>
      </c>
      <c r="NQ101" s="47">
        <v>0</v>
      </c>
      <c r="NR101" s="47">
        <v>0</v>
      </c>
      <c r="NS101" s="47">
        <v>0</v>
      </c>
      <c r="NT101" s="47">
        <v>0</v>
      </c>
      <c r="NU101" s="47">
        <v>0</v>
      </c>
      <c r="NV101" s="47">
        <v>0</v>
      </c>
      <c r="NW101" s="47">
        <v>0</v>
      </c>
      <c r="NX101" s="47">
        <v>0</v>
      </c>
      <c r="NY101" s="47">
        <v>0</v>
      </c>
      <c r="NZ101" s="47">
        <v>0</v>
      </c>
      <c r="OA101" s="47">
        <v>0</v>
      </c>
      <c r="OB101" s="47">
        <v>0</v>
      </c>
      <c r="OC101" s="47">
        <v>0</v>
      </c>
      <c r="OD101" s="47">
        <v>0</v>
      </c>
      <c r="OE101" s="47">
        <v>0</v>
      </c>
      <c r="OF101" s="47">
        <v>0</v>
      </c>
      <c r="OG101" s="47">
        <v>0</v>
      </c>
      <c r="OH101" s="47">
        <v>0</v>
      </c>
      <c r="OI101" s="47">
        <v>0</v>
      </c>
      <c r="OJ101" s="47">
        <v>0</v>
      </c>
      <c r="OK101" s="47">
        <v>0</v>
      </c>
      <c r="OL101" s="47">
        <v>0</v>
      </c>
      <c r="OM101" s="47">
        <v>0</v>
      </c>
      <c r="ON101" s="47">
        <v>0</v>
      </c>
      <c r="OO101" s="47">
        <v>0</v>
      </c>
      <c r="OP101" s="47">
        <v>0</v>
      </c>
      <c r="OQ101" s="47">
        <v>0</v>
      </c>
      <c r="OR101" s="47">
        <v>0</v>
      </c>
      <c r="OS101" s="47">
        <v>0</v>
      </c>
      <c r="OT101" s="47">
        <v>0</v>
      </c>
      <c r="OU101" s="47">
        <v>0</v>
      </c>
      <c r="OV101" s="47">
        <v>0</v>
      </c>
      <c r="OW101" s="47">
        <v>0</v>
      </c>
      <c r="OX101" s="47">
        <v>0</v>
      </c>
      <c r="OY101" s="47">
        <v>0</v>
      </c>
      <c r="OZ101" s="47">
        <v>0</v>
      </c>
      <c r="PA101" s="47">
        <v>0</v>
      </c>
      <c r="PB101" s="47" t="s">
        <v>113</v>
      </c>
      <c r="PC101" s="47" t="s">
        <v>113</v>
      </c>
      <c r="PD101" s="47">
        <v>0</v>
      </c>
      <c r="PE101" s="47">
        <v>0</v>
      </c>
      <c r="PF101" s="47">
        <v>0</v>
      </c>
      <c r="PG101" s="47">
        <v>0</v>
      </c>
      <c r="PH101" s="47">
        <v>0</v>
      </c>
    </row>
    <row r="102" spans="1:739" s="35" customFormat="1" x14ac:dyDescent="0.3">
      <c r="A102" s="35" t="s">
        <v>73</v>
      </c>
      <c r="B102" s="46"/>
      <c r="C102" s="47" t="s">
        <v>58</v>
      </c>
      <c r="D102" s="48" t="s">
        <v>58</v>
      </c>
      <c r="E102" s="48" t="s">
        <v>58</v>
      </c>
      <c r="F102" s="48" t="s">
        <v>58</v>
      </c>
      <c r="G102" s="48" t="s">
        <v>58</v>
      </c>
      <c r="H102" s="48" t="s">
        <v>58</v>
      </c>
      <c r="I102" s="48" t="s">
        <v>58</v>
      </c>
      <c r="J102" s="48" t="s">
        <v>58</v>
      </c>
      <c r="K102" s="48" t="s">
        <v>58</v>
      </c>
      <c r="L102" s="48" t="s">
        <v>58</v>
      </c>
      <c r="M102" s="48" t="s">
        <v>58</v>
      </c>
      <c r="N102" s="48" t="s">
        <v>58</v>
      </c>
      <c r="O102" s="48" t="s">
        <v>58</v>
      </c>
      <c r="P102" s="48" t="s">
        <v>58</v>
      </c>
      <c r="Q102" s="48" t="s">
        <v>58</v>
      </c>
      <c r="R102" s="48" t="s">
        <v>58</v>
      </c>
      <c r="S102" s="48" t="s">
        <v>58</v>
      </c>
      <c r="T102" s="48" t="s">
        <v>58</v>
      </c>
      <c r="U102" s="48" t="s">
        <v>58</v>
      </c>
      <c r="V102" s="48" t="s">
        <v>58</v>
      </c>
      <c r="W102" s="48" t="s">
        <v>58</v>
      </c>
      <c r="X102" s="48" t="s">
        <v>58</v>
      </c>
      <c r="Y102" s="48" t="s">
        <v>58</v>
      </c>
      <c r="Z102" s="48" t="s">
        <v>58</v>
      </c>
      <c r="AA102" s="48" t="s">
        <v>58</v>
      </c>
      <c r="AB102" s="48" t="s">
        <v>58</v>
      </c>
      <c r="AC102" s="48" t="s">
        <v>58</v>
      </c>
      <c r="AD102" s="48" t="s">
        <v>58</v>
      </c>
      <c r="AE102" s="48" t="s">
        <v>58</v>
      </c>
      <c r="AF102" s="48" t="s">
        <v>58</v>
      </c>
      <c r="AG102" s="48" t="s">
        <v>58</v>
      </c>
      <c r="AH102" s="48" t="s">
        <v>58</v>
      </c>
      <c r="AI102" s="48" t="s">
        <v>58</v>
      </c>
      <c r="AJ102" s="48" t="s">
        <v>58</v>
      </c>
      <c r="AK102" s="48" t="s">
        <v>58</v>
      </c>
      <c r="AL102" s="48" t="s">
        <v>58</v>
      </c>
      <c r="AM102" s="48" t="s">
        <v>58</v>
      </c>
      <c r="AN102" s="48" t="s">
        <v>58</v>
      </c>
      <c r="AO102" s="48" t="s">
        <v>58</v>
      </c>
      <c r="AP102" s="48" t="s">
        <v>58</v>
      </c>
      <c r="AQ102" s="48" t="s">
        <v>58</v>
      </c>
      <c r="AR102" s="48" t="s">
        <v>58</v>
      </c>
      <c r="AS102" s="48" t="s">
        <v>58</v>
      </c>
      <c r="AT102" s="48" t="s">
        <v>58</v>
      </c>
      <c r="AU102" s="48" t="s">
        <v>58</v>
      </c>
      <c r="AV102" s="48" t="s">
        <v>58</v>
      </c>
      <c r="AW102" s="48" t="s">
        <v>58</v>
      </c>
      <c r="AX102" s="48" t="s">
        <v>58</v>
      </c>
      <c r="AY102" s="48" t="s">
        <v>58</v>
      </c>
      <c r="AZ102" s="48" t="s">
        <v>58</v>
      </c>
      <c r="BA102" s="48" t="s">
        <v>58</v>
      </c>
      <c r="BB102" s="48" t="s">
        <v>58</v>
      </c>
      <c r="BC102" s="48" t="s">
        <v>58</v>
      </c>
      <c r="BD102" s="48" t="s">
        <v>58</v>
      </c>
      <c r="BE102" s="48" t="s">
        <v>58</v>
      </c>
      <c r="BF102" s="48" t="s">
        <v>58</v>
      </c>
      <c r="BG102" s="48" t="s">
        <v>58</v>
      </c>
      <c r="BH102" s="48" t="s">
        <v>58</v>
      </c>
      <c r="BI102" s="48" t="s">
        <v>58</v>
      </c>
      <c r="BJ102" s="48" t="s">
        <v>58</v>
      </c>
      <c r="BK102" s="48" t="s">
        <v>58</v>
      </c>
      <c r="BL102" s="48" t="s">
        <v>58</v>
      </c>
      <c r="BM102" s="48" t="s">
        <v>58</v>
      </c>
      <c r="BN102" s="48" t="s">
        <v>58</v>
      </c>
      <c r="BO102" s="48" t="s">
        <v>58</v>
      </c>
      <c r="BP102" s="48" t="s">
        <v>58</v>
      </c>
      <c r="BQ102" s="48" t="s">
        <v>58</v>
      </c>
      <c r="BR102" s="48" t="s">
        <v>58</v>
      </c>
      <c r="BS102" s="48" t="s">
        <v>58</v>
      </c>
      <c r="BT102" s="48" t="s">
        <v>58</v>
      </c>
      <c r="BU102" s="48" t="s">
        <v>58</v>
      </c>
      <c r="BV102" s="48" t="s">
        <v>58</v>
      </c>
      <c r="BW102" s="48" t="s">
        <v>58</v>
      </c>
      <c r="BX102" s="48" t="s">
        <v>58</v>
      </c>
      <c r="BY102" s="48" t="s">
        <v>58</v>
      </c>
      <c r="BZ102" s="48" t="s">
        <v>58</v>
      </c>
      <c r="CA102" s="48" t="s">
        <v>58</v>
      </c>
      <c r="CB102" s="48" t="s">
        <v>58</v>
      </c>
      <c r="CC102" s="48" t="s">
        <v>58</v>
      </c>
      <c r="CD102" s="48" t="s">
        <v>58</v>
      </c>
      <c r="CE102" s="48" t="s">
        <v>58</v>
      </c>
      <c r="CF102" s="48" t="s">
        <v>58</v>
      </c>
      <c r="CG102" s="48" t="s">
        <v>58</v>
      </c>
      <c r="CH102" s="48" t="s">
        <v>58</v>
      </c>
      <c r="CI102" s="48" t="s">
        <v>58</v>
      </c>
      <c r="CJ102" s="48" t="s">
        <v>58</v>
      </c>
      <c r="CK102" s="48" t="s">
        <v>58</v>
      </c>
      <c r="CL102" s="48" t="s">
        <v>58</v>
      </c>
      <c r="CM102" s="48" t="s">
        <v>58</v>
      </c>
      <c r="CN102" s="48" t="s">
        <v>58</v>
      </c>
      <c r="CO102" s="48" t="s">
        <v>58</v>
      </c>
      <c r="CP102" s="48" t="s">
        <v>58</v>
      </c>
      <c r="CQ102" s="48" t="s">
        <v>58</v>
      </c>
      <c r="CR102" s="48" t="s">
        <v>58</v>
      </c>
      <c r="CS102" s="48" t="s">
        <v>58</v>
      </c>
      <c r="CT102" s="48" t="s">
        <v>58</v>
      </c>
      <c r="CU102" s="48" t="s">
        <v>58</v>
      </c>
      <c r="CV102" s="48" t="s">
        <v>58</v>
      </c>
      <c r="CW102" s="48" t="s">
        <v>58</v>
      </c>
      <c r="CX102" s="48" t="s">
        <v>58</v>
      </c>
      <c r="CY102" s="48" t="s">
        <v>58</v>
      </c>
      <c r="CZ102" s="48" t="s">
        <v>58</v>
      </c>
      <c r="DA102" s="48" t="s">
        <v>58</v>
      </c>
      <c r="DB102" s="48" t="s">
        <v>58</v>
      </c>
      <c r="DC102" s="48" t="s">
        <v>58</v>
      </c>
      <c r="DD102" s="48" t="s">
        <v>58</v>
      </c>
      <c r="DE102" s="48" t="s">
        <v>58</v>
      </c>
      <c r="DF102" s="48" t="s">
        <v>58</v>
      </c>
      <c r="DG102" s="48" t="s">
        <v>58</v>
      </c>
      <c r="DH102" s="48" t="s">
        <v>58</v>
      </c>
      <c r="DI102" s="48" t="s">
        <v>58</v>
      </c>
      <c r="DJ102" s="48" t="s">
        <v>58</v>
      </c>
      <c r="DK102" s="48" t="s">
        <v>58</v>
      </c>
      <c r="DL102" s="48" t="s">
        <v>58</v>
      </c>
      <c r="DM102" s="48" t="s">
        <v>58</v>
      </c>
      <c r="DN102" s="48" t="s">
        <v>58</v>
      </c>
      <c r="DO102" s="48" t="s">
        <v>58</v>
      </c>
      <c r="DP102" s="48" t="s">
        <v>58</v>
      </c>
      <c r="DQ102" s="48" t="s">
        <v>58</v>
      </c>
      <c r="DR102" s="48" t="s">
        <v>58</v>
      </c>
      <c r="DS102" s="48" t="s">
        <v>58</v>
      </c>
      <c r="DT102" s="48" t="s">
        <v>58</v>
      </c>
      <c r="DU102" s="48" t="s">
        <v>58</v>
      </c>
      <c r="DV102" s="48" t="s">
        <v>58</v>
      </c>
      <c r="DW102" s="48" t="s">
        <v>58</v>
      </c>
      <c r="DX102" s="48" t="s">
        <v>58</v>
      </c>
      <c r="DY102" s="48" t="s">
        <v>58</v>
      </c>
      <c r="DZ102" s="48" t="s">
        <v>58</v>
      </c>
      <c r="EA102" s="48" t="s">
        <v>58</v>
      </c>
      <c r="EB102" s="48" t="s">
        <v>58</v>
      </c>
      <c r="EC102" s="48" t="s">
        <v>58</v>
      </c>
      <c r="ED102" s="48" t="s">
        <v>58</v>
      </c>
      <c r="EE102" s="48" t="s">
        <v>58</v>
      </c>
      <c r="EF102" s="48" t="s">
        <v>58</v>
      </c>
      <c r="EG102" s="48" t="s">
        <v>58</v>
      </c>
      <c r="EH102" s="48" t="s">
        <v>58</v>
      </c>
      <c r="EI102" s="48" t="s">
        <v>58</v>
      </c>
      <c r="EJ102" s="48" t="s">
        <v>58</v>
      </c>
      <c r="EK102" s="48" t="s">
        <v>58</v>
      </c>
      <c r="EL102" s="48" t="s">
        <v>58</v>
      </c>
      <c r="EM102" s="48" t="s">
        <v>58</v>
      </c>
      <c r="EN102" s="48" t="s">
        <v>58</v>
      </c>
      <c r="EO102" s="48" t="s">
        <v>58</v>
      </c>
      <c r="EP102" s="48" t="s">
        <v>58</v>
      </c>
      <c r="EQ102" s="48" t="s">
        <v>58</v>
      </c>
      <c r="ER102" s="48" t="s">
        <v>58</v>
      </c>
      <c r="ES102" s="48" t="s">
        <v>58</v>
      </c>
      <c r="ET102" s="48" t="s">
        <v>58</v>
      </c>
      <c r="EU102" s="48" t="s">
        <v>58</v>
      </c>
      <c r="EV102" s="48" t="s">
        <v>58</v>
      </c>
      <c r="EW102" s="48" t="s">
        <v>58</v>
      </c>
      <c r="EX102" s="48" t="s">
        <v>58</v>
      </c>
      <c r="EY102" s="48" t="s">
        <v>58</v>
      </c>
      <c r="EZ102" s="48" t="s">
        <v>58</v>
      </c>
      <c r="FA102" s="48" t="s">
        <v>58</v>
      </c>
      <c r="FB102" s="48" t="s">
        <v>58</v>
      </c>
      <c r="FC102" s="48" t="s">
        <v>58</v>
      </c>
      <c r="FD102" s="48" t="s">
        <v>58</v>
      </c>
      <c r="FE102" s="48" t="s">
        <v>58</v>
      </c>
      <c r="FF102" s="48" t="s">
        <v>58</v>
      </c>
      <c r="FG102" s="48" t="s">
        <v>58</v>
      </c>
      <c r="FH102" s="48" t="s">
        <v>58</v>
      </c>
      <c r="FI102" s="48" t="s">
        <v>58</v>
      </c>
      <c r="FJ102" s="48" t="s">
        <v>58</v>
      </c>
      <c r="FK102" s="48" t="s">
        <v>58</v>
      </c>
      <c r="FL102" s="48" t="s">
        <v>58</v>
      </c>
      <c r="FM102" s="48" t="s">
        <v>58</v>
      </c>
      <c r="FN102" s="48" t="s">
        <v>58</v>
      </c>
      <c r="FO102" s="48" t="s">
        <v>58</v>
      </c>
      <c r="FP102" s="48" t="s">
        <v>58</v>
      </c>
      <c r="FQ102" s="48" t="s">
        <v>58</v>
      </c>
      <c r="FR102" s="48" t="s">
        <v>58</v>
      </c>
      <c r="FS102" s="48" t="s">
        <v>58</v>
      </c>
      <c r="FT102" s="48" t="s">
        <v>58</v>
      </c>
      <c r="FU102" s="48" t="s">
        <v>58</v>
      </c>
      <c r="FV102" s="48" t="s">
        <v>58</v>
      </c>
      <c r="FW102" s="48" t="s">
        <v>58</v>
      </c>
      <c r="FX102" s="48" t="s">
        <v>58</v>
      </c>
      <c r="FY102" s="48" t="s">
        <v>58</v>
      </c>
      <c r="FZ102" s="48" t="s">
        <v>58</v>
      </c>
      <c r="GA102" s="48" t="s">
        <v>58</v>
      </c>
      <c r="GB102" s="48" t="s">
        <v>58</v>
      </c>
      <c r="GC102" s="48" t="s">
        <v>58</v>
      </c>
      <c r="GD102" s="48" t="s">
        <v>58</v>
      </c>
      <c r="GE102" s="48" t="s">
        <v>58</v>
      </c>
      <c r="GF102" s="48" t="s">
        <v>58</v>
      </c>
      <c r="GG102" s="48" t="s">
        <v>58</v>
      </c>
      <c r="GH102" s="48" t="s">
        <v>58</v>
      </c>
      <c r="GI102" s="48" t="s">
        <v>58</v>
      </c>
      <c r="GJ102" s="48" t="s">
        <v>58</v>
      </c>
      <c r="GK102" s="48" t="s">
        <v>58</v>
      </c>
      <c r="GL102" s="48" t="s">
        <v>58</v>
      </c>
      <c r="GM102" s="48" t="s">
        <v>58</v>
      </c>
      <c r="GN102" s="48" t="s">
        <v>58</v>
      </c>
      <c r="GO102" s="48" t="s">
        <v>58</v>
      </c>
      <c r="GP102" s="48" t="s">
        <v>58</v>
      </c>
      <c r="GQ102" s="48" t="s">
        <v>58</v>
      </c>
      <c r="GR102" s="48" t="s">
        <v>58</v>
      </c>
      <c r="GS102" s="48" t="s">
        <v>58</v>
      </c>
      <c r="GT102" s="48" t="s">
        <v>58</v>
      </c>
      <c r="GU102" s="48" t="s">
        <v>58</v>
      </c>
      <c r="GV102" s="48" t="s">
        <v>58</v>
      </c>
      <c r="GW102" s="48" t="s">
        <v>58</v>
      </c>
      <c r="GX102" s="48" t="s">
        <v>58</v>
      </c>
      <c r="GY102" s="48" t="s">
        <v>58</v>
      </c>
      <c r="GZ102" s="48" t="s">
        <v>58</v>
      </c>
      <c r="HA102" s="48" t="s">
        <v>58</v>
      </c>
      <c r="HB102" s="48" t="s">
        <v>58</v>
      </c>
      <c r="HC102" s="48" t="s">
        <v>58</v>
      </c>
      <c r="HD102" s="48" t="s">
        <v>58</v>
      </c>
      <c r="HE102" s="48" t="s">
        <v>58</v>
      </c>
      <c r="HF102" s="48" t="s">
        <v>58</v>
      </c>
      <c r="HG102" s="48" t="s">
        <v>58</v>
      </c>
      <c r="HH102" s="48" t="s">
        <v>58</v>
      </c>
      <c r="HI102" s="48" t="s">
        <v>58</v>
      </c>
      <c r="HJ102" s="48" t="s">
        <v>58</v>
      </c>
      <c r="HK102" s="48" t="s">
        <v>58</v>
      </c>
      <c r="HL102" s="48" t="s">
        <v>58</v>
      </c>
      <c r="HM102" s="48" t="s">
        <v>58</v>
      </c>
      <c r="HN102" s="48" t="s">
        <v>58</v>
      </c>
      <c r="HO102" s="48" t="s">
        <v>58</v>
      </c>
      <c r="HP102" s="48" t="s">
        <v>58</v>
      </c>
      <c r="HQ102" s="48" t="s">
        <v>58</v>
      </c>
      <c r="HR102" s="48" t="s">
        <v>58</v>
      </c>
      <c r="HS102" s="48" t="s">
        <v>58</v>
      </c>
      <c r="HT102" s="48" t="s">
        <v>58</v>
      </c>
      <c r="HU102" s="48" t="s">
        <v>58</v>
      </c>
      <c r="HV102" s="48" t="s">
        <v>58</v>
      </c>
      <c r="HW102" s="48" t="s">
        <v>58</v>
      </c>
      <c r="HX102" s="48" t="s">
        <v>58</v>
      </c>
      <c r="HY102" s="48" t="s">
        <v>58</v>
      </c>
      <c r="HZ102" s="48" t="s">
        <v>58</v>
      </c>
      <c r="IA102" s="48" t="s">
        <v>58</v>
      </c>
      <c r="IB102" s="48" t="s">
        <v>58</v>
      </c>
      <c r="IC102" s="48">
        <v>2728.72</v>
      </c>
      <c r="ID102" s="48" t="s">
        <v>58</v>
      </c>
      <c r="IE102" s="48" t="s">
        <v>58</v>
      </c>
      <c r="IF102" s="48" t="s">
        <v>58</v>
      </c>
      <c r="IG102" s="48" t="s">
        <v>58</v>
      </c>
      <c r="IH102" s="48" t="s">
        <v>58</v>
      </c>
      <c r="II102" s="48" t="s">
        <v>58</v>
      </c>
      <c r="IJ102" s="48" t="s">
        <v>58</v>
      </c>
      <c r="IK102" s="48" t="s">
        <v>58</v>
      </c>
      <c r="IL102" s="48" t="s">
        <v>58</v>
      </c>
      <c r="IM102" s="48" t="s">
        <v>58</v>
      </c>
      <c r="IN102" s="48">
        <v>221.27</v>
      </c>
      <c r="IO102" s="48">
        <v>3834.9380000000001</v>
      </c>
      <c r="IP102" s="48">
        <v>3035.2689999999998</v>
      </c>
      <c r="IQ102" s="48" t="s">
        <v>65</v>
      </c>
      <c r="IR102" s="48" t="s">
        <v>65</v>
      </c>
      <c r="IS102" s="48" t="s">
        <v>65</v>
      </c>
      <c r="IT102" s="48">
        <v>2719.27</v>
      </c>
      <c r="IU102" s="48">
        <v>2983.89</v>
      </c>
      <c r="IV102" s="48">
        <v>2419.42</v>
      </c>
      <c r="IW102" s="48"/>
      <c r="IX102" s="48"/>
      <c r="IY102" s="48">
        <v>2336.6493399999999</v>
      </c>
      <c r="IZ102" s="48">
        <v>1679.8</v>
      </c>
      <c r="JA102" s="48"/>
      <c r="JB102" s="48">
        <v>1561.06</v>
      </c>
      <c r="JC102" s="48">
        <v>887.11</v>
      </c>
      <c r="JD102" s="48">
        <v>502.3</v>
      </c>
      <c r="JE102" s="48">
        <v>852.26</v>
      </c>
      <c r="JF102" s="48">
        <v>2465.5500000000002</v>
      </c>
      <c r="JG102" s="48">
        <v>2267.17</v>
      </c>
      <c r="JH102" s="48">
        <v>2618.98</v>
      </c>
      <c r="JI102" s="48">
        <v>2725.83</v>
      </c>
      <c r="JJ102" s="48">
        <v>2779.04</v>
      </c>
      <c r="JK102" s="48">
        <v>2995.11</v>
      </c>
      <c r="JL102" s="48">
        <v>3378.64</v>
      </c>
      <c r="JM102" s="48">
        <v>3845.45</v>
      </c>
      <c r="JN102" s="48">
        <v>4376.7809999999999</v>
      </c>
      <c r="JO102" s="48">
        <v>3888.63</v>
      </c>
      <c r="JP102" s="48">
        <v>0</v>
      </c>
      <c r="JQ102" s="48">
        <v>3207.83</v>
      </c>
      <c r="JR102" s="48">
        <v>966.37</v>
      </c>
      <c r="JS102" s="48">
        <v>653.32000000000005</v>
      </c>
      <c r="JT102" s="48">
        <v>722.21</v>
      </c>
      <c r="JU102" s="48">
        <v>279.61500000000001</v>
      </c>
      <c r="JV102" s="48">
        <v>508.11</v>
      </c>
      <c r="JW102" s="48">
        <v>304.31900000000002</v>
      </c>
      <c r="JX102" s="48">
        <v>320.18400000000003</v>
      </c>
      <c r="JY102" s="48">
        <v>235.76859999999999</v>
      </c>
      <c r="JZ102" s="48">
        <v>353.8</v>
      </c>
      <c r="KA102" s="48">
        <v>297.31</v>
      </c>
      <c r="KB102" s="48">
        <v>2507.46</v>
      </c>
      <c r="KC102" s="48">
        <v>2699.6439999999998</v>
      </c>
      <c r="KD102" s="48">
        <v>2895.855</v>
      </c>
      <c r="KE102" s="48">
        <v>2691.4380000000001</v>
      </c>
      <c r="KF102" s="48">
        <v>3117.8380000000002</v>
      </c>
      <c r="KG102" s="48">
        <v>2823.2649999999999</v>
      </c>
      <c r="KH102" s="48">
        <v>3620.761</v>
      </c>
      <c r="KI102" s="48">
        <v>2424.3980000000001</v>
      </c>
      <c r="KJ102" s="48">
        <v>2745.7109999999998</v>
      </c>
      <c r="KK102" s="48">
        <v>2880.1010000000001</v>
      </c>
      <c r="KL102" s="48">
        <v>1378.0940000000001</v>
      </c>
      <c r="KM102" s="48">
        <v>2400.797</v>
      </c>
      <c r="KN102" s="53">
        <v>298.03100000000001</v>
      </c>
      <c r="KO102" s="53">
        <v>1113.7249999999999</v>
      </c>
      <c r="KP102" s="53">
        <v>1092.729</v>
      </c>
      <c r="KQ102" s="53">
        <v>1210.694</v>
      </c>
      <c r="KR102" s="53">
        <v>1591.829</v>
      </c>
      <c r="KS102" s="53">
        <v>1590.69</v>
      </c>
      <c r="KT102" s="53">
        <v>1691.373</v>
      </c>
      <c r="KU102" s="53">
        <v>1333.548</v>
      </c>
      <c r="KV102" s="53">
        <v>1641.164</v>
      </c>
      <c r="KW102" s="53">
        <v>1679.0830000000001</v>
      </c>
      <c r="KX102" s="53">
        <v>1798.9269999999999</v>
      </c>
      <c r="KY102" s="53">
        <v>1633.0150000000001</v>
      </c>
      <c r="KZ102" s="53">
        <v>1539.5830000000001</v>
      </c>
      <c r="LA102" s="53">
        <v>2347.83</v>
      </c>
      <c r="LB102" s="53">
        <v>1388.508</v>
      </c>
      <c r="LC102" s="53">
        <v>1640.482</v>
      </c>
      <c r="LD102" s="53">
        <v>1485.5609999999999</v>
      </c>
      <c r="LE102" s="53">
        <v>1566.954</v>
      </c>
      <c r="LF102" s="53">
        <v>1121.348</v>
      </c>
      <c r="LG102" s="53">
        <v>1124.826</v>
      </c>
      <c r="LH102" s="53">
        <v>1417.2619999999999</v>
      </c>
      <c r="LI102" s="53">
        <v>1389.4179999999999</v>
      </c>
      <c r="LJ102" s="53">
        <v>1541.5509999999999</v>
      </c>
      <c r="LK102" s="53">
        <v>1169.3789999999999</v>
      </c>
      <c r="LL102" s="53">
        <v>1101.808</v>
      </c>
      <c r="LM102" s="53">
        <v>1076.212</v>
      </c>
      <c r="LN102" s="53">
        <v>1293.623</v>
      </c>
      <c r="LO102" s="53">
        <v>1033.3620000000001</v>
      </c>
      <c r="LP102" s="53">
        <v>1478.1010000000001</v>
      </c>
      <c r="LQ102" s="53">
        <v>1148.3119999999999</v>
      </c>
      <c r="LR102" s="53">
        <v>1137.0150000000001</v>
      </c>
      <c r="LS102" s="53">
        <v>1321.4010000000001</v>
      </c>
      <c r="LT102" s="53">
        <v>1136.943</v>
      </c>
      <c r="LU102" s="53">
        <v>1381.2760000000001</v>
      </c>
      <c r="LV102" s="53">
        <v>1049.3150000000001</v>
      </c>
      <c r="LW102" s="53">
        <v>647.54200000000003</v>
      </c>
      <c r="LX102" s="53">
        <v>918.26400000000001</v>
      </c>
      <c r="LY102" s="53">
        <v>435.245</v>
      </c>
      <c r="LZ102" s="53">
        <v>538.91999999999996</v>
      </c>
      <c r="MA102" s="53">
        <v>1389.4179999999999</v>
      </c>
      <c r="MB102" s="53">
        <v>515.87199999999996</v>
      </c>
      <c r="MC102" s="53">
        <v>687.59100000000001</v>
      </c>
      <c r="MD102" s="53">
        <v>322.47399999999999</v>
      </c>
      <c r="ME102" s="53">
        <v>779.26599999999996</v>
      </c>
      <c r="MF102" s="53">
        <v>1397.9110000000001</v>
      </c>
      <c r="MG102" s="53">
        <v>2423.375</v>
      </c>
      <c r="MH102" s="53">
        <v>2134.2642000000001</v>
      </c>
      <c r="MI102" s="53">
        <v>1575.124</v>
      </c>
      <c r="MJ102" s="53">
        <v>767.73500000000001</v>
      </c>
      <c r="MK102" s="53">
        <v>747.32399999999996</v>
      </c>
      <c r="ML102" s="53">
        <v>672.09</v>
      </c>
      <c r="MM102" s="53">
        <v>588.76199999999994</v>
      </c>
      <c r="MN102" s="53">
        <v>419.30900000000003</v>
      </c>
      <c r="MO102" s="53">
        <v>570.11900000000003</v>
      </c>
      <c r="MP102" s="53">
        <v>448.06900000000002</v>
      </c>
      <c r="MQ102" s="53">
        <v>1067.21</v>
      </c>
      <c r="MR102" s="53">
        <v>1563.6890000000001</v>
      </c>
      <c r="MS102" s="53">
        <v>2441.1640000000002</v>
      </c>
      <c r="MT102" s="53">
        <v>2306.6669999999999</v>
      </c>
      <c r="MU102" s="53">
        <v>1722.047</v>
      </c>
      <c r="MV102" s="53">
        <v>1816.4960000000001</v>
      </c>
      <c r="MW102" s="53">
        <v>1652.884</v>
      </c>
      <c r="MX102" s="53">
        <v>1525.4059999999999</v>
      </c>
      <c r="MY102" s="53">
        <v>1404.604</v>
      </c>
      <c r="MZ102" s="53">
        <v>1300.8679999999999</v>
      </c>
      <c r="NA102" s="53">
        <v>758.08299999999997</v>
      </c>
      <c r="NB102" s="53">
        <v>456.327</v>
      </c>
      <c r="NC102" s="53">
        <v>766.93499999999995</v>
      </c>
      <c r="ND102" s="53">
        <v>615.83699999999999</v>
      </c>
      <c r="NE102" s="53">
        <v>257.63292000000001</v>
      </c>
      <c r="NF102" s="53">
        <v>305.82538</v>
      </c>
      <c r="NG102" s="53">
        <v>1694.7047</v>
      </c>
      <c r="NH102" s="53">
        <v>757.73599999999999</v>
      </c>
      <c r="NI102" s="53">
        <v>758.96100000000001</v>
      </c>
      <c r="NJ102" s="53">
        <v>777.50599999999997</v>
      </c>
      <c r="NK102" s="53">
        <v>282.79199999999997</v>
      </c>
      <c r="NL102" s="53">
        <v>222.81</v>
      </c>
      <c r="NM102" s="53">
        <v>211.22800000000001</v>
      </c>
      <c r="NN102" s="53">
        <v>259.18400000000003</v>
      </c>
      <c r="NO102" s="53">
        <v>156.429</v>
      </c>
      <c r="NP102" s="53">
        <v>118.7376</v>
      </c>
      <c r="NQ102" s="53">
        <v>84.278000000000006</v>
      </c>
      <c r="NR102" s="53">
        <v>104.158</v>
      </c>
      <c r="NS102" s="53">
        <v>212</v>
      </c>
      <c r="NT102" s="53">
        <v>673.63499999999999</v>
      </c>
      <c r="NU102" s="53">
        <v>134.85599999999999</v>
      </c>
      <c r="NV102" s="53">
        <v>128.14500000000001</v>
      </c>
      <c r="NW102" s="53">
        <v>91.283000000000001</v>
      </c>
      <c r="NX102" s="53">
        <v>66.010999999999996</v>
      </c>
      <c r="NY102" s="53">
        <v>80.451499999999996</v>
      </c>
      <c r="NZ102" s="53">
        <v>34.731300000000005</v>
      </c>
      <c r="OA102" s="53">
        <v>4.1500000000000004</v>
      </c>
      <c r="OB102" s="53">
        <v>11.32</v>
      </c>
      <c r="OC102" s="53">
        <v>14</v>
      </c>
      <c r="OD102" s="53">
        <v>33.47</v>
      </c>
      <c r="OE102" s="53">
        <v>40.465000000000003</v>
      </c>
      <c r="OF102" s="53">
        <v>11.074999999999999</v>
      </c>
      <c r="OG102" s="53">
        <v>186.83199999999999</v>
      </c>
      <c r="OH102" s="53">
        <v>29.761200000000002</v>
      </c>
      <c r="OI102" s="53">
        <v>31.158000000000001</v>
      </c>
      <c r="OJ102" s="53">
        <v>70.42</v>
      </c>
      <c r="OK102" s="53">
        <v>8.1140000000000008</v>
      </c>
      <c r="OL102" s="53">
        <v>48.01</v>
      </c>
      <c r="OM102" s="53">
        <v>703.06849999999997</v>
      </c>
      <c r="ON102" s="53">
        <v>582.69050000000004</v>
      </c>
      <c r="OO102" s="53">
        <v>388.86399999999998</v>
      </c>
      <c r="OP102" s="53">
        <v>311.10899999999998</v>
      </c>
      <c r="OQ102" s="53">
        <v>413.72</v>
      </c>
      <c r="OR102" s="53">
        <v>682.66499999999996</v>
      </c>
      <c r="OS102" s="53">
        <v>873.08299999999997</v>
      </c>
      <c r="OT102" s="53">
        <v>1383.6514999999999</v>
      </c>
      <c r="OU102" s="53">
        <v>900.7339199999999</v>
      </c>
      <c r="OV102" s="53">
        <v>362.84381999999999</v>
      </c>
      <c r="OW102" s="53">
        <v>327.78750000000002</v>
      </c>
      <c r="OX102" s="53">
        <v>212.98632999999998</v>
      </c>
      <c r="OY102" s="53">
        <v>56.155999999999999</v>
      </c>
      <c r="OZ102" s="53">
        <v>518.51400000000001</v>
      </c>
      <c r="PA102" s="53">
        <v>94.046000000000006</v>
      </c>
      <c r="PB102" s="53">
        <v>732</v>
      </c>
      <c r="PC102" s="53">
        <v>1566</v>
      </c>
      <c r="PD102" s="53">
        <v>689.39599999999996</v>
      </c>
      <c r="PE102" s="53">
        <v>1733.7865699999995</v>
      </c>
      <c r="PF102" s="53">
        <v>609.923</v>
      </c>
      <c r="PG102" s="53">
        <v>334.13299999999998</v>
      </c>
      <c r="PH102" s="53">
        <v>727.38499999999999</v>
      </c>
    </row>
    <row r="103" spans="1:739" s="35" customFormat="1" x14ac:dyDescent="0.3">
      <c r="A103" s="35" t="s">
        <v>35</v>
      </c>
      <c r="B103" s="46"/>
      <c r="C103" s="47" t="s">
        <v>58</v>
      </c>
      <c r="D103" s="48" t="s">
        <v>58</v>
      </c>
      <c r="E103" s="48" t="s">
        <v>58</v>
      </c>
      <c r="F103" s="48" t="s">
        <v>58</v>
      </c>
      <c r="G103" s="48" t="s">
        <v>58</v>
      </c>
      <c r="H103" s="48" t="s">
        <v>58</v>
      </c>
      <c r="I103" s="48" t="s">
        <v>58</v>
      </c>
      <c r="J103" s="48" t="s">
        <v>58</v>
      </c>
      <c r="K103" s="48" t="s">
        <v>58</v>
      </c>
      <c r="L103" s="48" t="s">
        <v>58</v>
      </c>
      <c r="M103" s="48" t="s">
        <v>58</v>
      </c>
      <c r="N103" s="48" t="s">
        <v>58</v>
      </c>
      <c r="O103" s="48" t="s">
        <v>58</v>
      </c>
      <c r="P103" s="48" t="s">
        <v>58</v>
      </c>
      <c r="Q103" s="48" t="s">
        <v>58</v>
      </c>
      <c r="R103" s="48" t="s">
        <v>58</v>
      </c>
      <c r="S103" s="48" t="s">
        <v>58</v>
      </c>
      <c r="T103" s="48" t="s">
        <v>58</v>
      </c>
      <c r="U103" s="48" t="s">
        <v>58</v>
      </c>
      <c r="V103" s="48" t="s">
        <v>58</v>
      </c>
      <c r="W103" s="48" t="s">
        <v>58</v>
      </c>
      <c r="X103" s="48" t="s">
        <v>58</v>
      </c>
      <c r="Y103" s="48" t="s">
        <v>58</v>
      </c>
      <c r="Z103" s="48" t="s">
        <v>58</v>
      </c>
      <c r="AA103" s="48" t="s">
        <v>58</v>
      </c>
      <c r="AB103" s="48" t="s">
        <v>58</v>
      </c>
      <c r="AC103" s="48" t="s">
        <v>58</v>
      </c>
      <c r="AD103" s="48" t="s">
        <v>58</v>
      </c>
      <c r="AE103" s="48" t="s">
        <v>58</v>
      </c>
      <c r="AF103" s="48" t="s">
        <v>58</v>
      </c>
      <c r="AG103" s="48">
        <v>110.9</v>
      </c>
      <c r="AH103" s="48">
        <v>208.7</v>
      </c>
      <c r="AI103" s="48" t="s">
        <v>58</v>
      </c>
      <c r="AJ103" s="48">
        <v>60.8</v>
      </c>
      <c r="AK103" s="48">
        <v>287.83999999999997</v>
      </c>
      <c r="AL103" s="48">
        <v>283.60000000000002</v>
      </c>
      <c r="AM103" s="48">
        <v>226.84</v>
      </c>
      <c r="AN103" s="48">
        <v>428.46</v>
      </c>
      <c r="AO103" s="48">
        <v>92.94</v>
      </c>
      <c r="AP103" s="48">
        <v>305.04000000000002</v>
      </c>
      <c r="AQ103" s="48">
        <v>180.33</v>
      </c>
      <c r="AR103" s="48">
        <v>180.33</v>
      </c>
      <c r="AS103" s="48">
        <v>20476.25</v>
      </c>
      <c r="AT103" s="48">
        <v>2670</v>
      </c>
      <c r="AU103" s="48">
        <v>17082</v>
      </c>
      <c r="AV103" s="48">
        <v>20259</v>
      </c>
      <c r="AW103" s="48">
        <v>320.06</v>
      </c>
      <c r="AX103" s="48">
        <v>11197</v>
      </c>
      <c r="AY103" s="48">
        <v>24258</v>
      </c>
      <c r="AZ103" s="48">
        <v>13539</v>
      </c>
      <c r="BA103" s="48">
        <v>23353</v>
      </c>
      <c r="BB103" s="48">
        <v>5000</v>
      </c>
      <c r="BC103" s="48">
        <v>29950</v>
      </c>
      <c r="BD103" s="48">
        <v>2500</v>
      </c>
      <c r="BE103" s="48">
        <v>9907</v>
      </c>
      <c r="BF103" s="48">
        <v>18007</v>
      </c>
      <c r="BG103" s="48">
        <v>460000</v>
      </c>
      <c r="BH103" s="48">
        <v>210090</v>
      </c>
      <c r="BI103" s="48">
        <v>118200</v>
      </c>
      <c r="BJ103" s="48">
        <v>413290</v>
      </c>
      <c r="BK103" s="48">
        <v>400.84</v>
      </c>
      <c r="BL103" s="48">
        <v>421.14</v>
      </c>
      <c r="BM103" s="48" t="s">
        <v>58</v>
      </c>
      <c r="BN103" s="48" t="s">
        <v>58</v>
      </c>
      <c r="BO103" s="48"/>
      <c r="BP103" s="48">
        <v>143.01</v>
      </c>
      <c r="BQ103" s="48" t="s">
        <v>58</v>
      </c>
      <c r="BR103" s="48" t="s">
        <v>58</v>
      </c>
      <c r="BS103" s="48" t="s">
        <v>58</v>
      </c>
      <c r="BT103" s="48" t="s">
        <v>58</v>
      </c>
      <c r="BU103" s="48" t="s">
        <v>58</v>
      </c>
      <c r="BV103" s="48" t="s">
        <v>58</v>
      </c>
      <c r="BW103" s="48" t="s">
        <v>58</v>
      </c>
      <c r="BX103" s="48" t="s">
        <v>58</v>
      </c>
      <c r="BY103" s="48" t="s">
        <v>58</v>
      </c>
      <c r="BZ103" s="48">
        <v>227.2</v>
      </c>
      <c r="CA103" s="48">
        <v>242.19499999999999</v>
      </c>
      <c r="CB103" s="48">
        <v>105.179</v>
      </c>
      <c r="CC103" s="48"/>
      <c r="CD103" s="48"/>
      <c r="CE103" s="48"/>
      <c r="CF103" s="48"/>
      <c r="CG103" s="48"/>
      <c r="CH103" s="48"/>
      <c r="CI103" s="48"/>
      <c r="CJ103" s="48"/>
      <c r="CK103" s="48"/>
      <c r="CL103" s="48" t="s">
        <v>58</v>
      </c>
      <c r="CM103" s="48" t="s">
        <v>58</v>
      </c>
      <c r="CN103" s="48" t="s">
        <v>58</v>
      </c>
      <c r="CO103" s="48" t="s">
        <v>58</v>
      </c>
      <c r="CP103" s="48" t="s">
        <v>58</v>
      </c>
      <c r="CQ103" s="48" t="s">
        <v>58</v>
      </c>
      <c r="CR103" s="48" t="s">
        <v>58</v>
      </c>
      <c r="CS103" s="48" t="s">
        <v>58</v>
      </c>
      <c r="CT103" s="48" t="s">
        <v>58</v>
      </c>
      <c r="CU103" s="48" t="s">
        <v>58</v>
      </c>
      <c r="CV103" s="48" t="s">
        <v>58</v>
      </c>
      <c r="CW103" s="48" t="s">
        <v>58</v>
      </c>
      <c r="CX103" s="48" t="s">
        <v>58</v>
      </c>
      <c r="CY103" s="48" t="s">
        <v>58</v>
      </c>
      <c r="CZ103" s="48" t="s">
        <v>58</v>
      </c>
      <c r="DA103" s="48" t="s">
        <v>58</v>
      </c>
      <c r="DB103" s="48" t="s">
        <v>58</v>
      </c>
      <c r="DC103" s="48" t="s">
        <v>58</v>
      </c>
      <c r="DD103" s="48" t="s">
        <v>58</v>
      </c>
      <c r="DE103" s="48" t="s">
        <v>58</v>
      </c>
      <c r="DF103" s="48" t="s">
        <v>58</v>
      </c>
      <c r="DG103" s="48">
        <v>253</v>
      </c>
      <c r="DH103" s="48">
        <v>447.47399999999999</v>
      </c>
      <c r="DI103" s="48">
        <v>271.13</v>
      </c>
      <c r="DJ103" s="48" t="s">
        <v>59</v>
      </c>
      <c r="DK103" s="48" t="s">
        <v>59</v>
      </c>
      <c r="DL103" s="48" t="s">
        <v>59</v>
      </c>
      <c r="DM103" s="48" t="s">
        <v>59</v>
      </c>
      <c r="DN103" s="48" t="s">
        <v>59</v>
      </c>
      <c r="DO103" s="48" t="s">
        <v>59</v>
      </c>
      <c r="DP103" s="48" t="s">
        <v>59</v>
      </c>
      <c r="DQ103" s="48" t="s">
        <v>59</v>
      </c>
      <c r="DR103" s="48" t="s">
        <v>59</v>
      </c>
      <c r="DS103" s="48" t="s">
        <v>59</v>
      </c>
      <c r="DT103" s="48" t="s">
        <v>59</v>
      </c>
      <c r="DU103" s="48" t="s">
        <v>59</v>
      </c>
      <c r="DV103" s="48" t="s">
        <v>59</v>
      </c>
      <c r="DW103" s="48" t="s">
        <v>59</v>
      </c>
      <c r="DX103" s="48" t="s">
        <v>59</v>
      </c>
      <c r="DY103" s="48">
        <v>790.25</v>
      </c>
      <c r="DZ103" s="48" t="s">
        <v>59</v>
      </c>
      <c r="EA103" s="48" t="s">
        <v>59</v>
      </c>
      <c r="EB103" s="48" t="s">
        <v>59</v>
      </c>
      <c r="EC103" s="48" t="s">
        <v>59</v>
      </c>
      <c r="ED103" s="48" t="s">
        <v>59</v>
      </c>
      <c r="EE103" s="48" t="s">
        <v>59</v>
      </c>
      <c r="EF103" s="48" t="s">
        <v>59</v>
      </c>
      <c r="EG103" s="48" t="s">
        <v>59</v>
      </c>
      <c r="EH103" s="48" t="s">
        <v>59</v>
      </c>
      <c r="EI103" s="48" t="s">
        <v>59</v>
      </c>
      <c r="EJ103" s="48" t="s">
        <v>59</v>
      </c>
      <c r="EK103" s="48" t="s">
        <v>59</v>
      </c>
      <c r="EL103" s="48" t="s">
        <v>59</v>
      </c>
      <c r="EM103" s="48" t="s">
        <v>59</v>
      </c>
      <c r="EN103" s="48" t="s">
        <v>59</v>
      </c>
      <c r="EO103" s="48" t="s">
        <v>59</v>
      </c>
      <c r="EP103" s="48" t="s">
        <v>59</v>
      </c>
      <c r="EQ103" s="48" t="s">
        <v>59</v>
      </c>
      <c r="ER103" s="48" t="s">
        <v>59</v>
      </c>
      <c r="ES103" s="48" t="s">
        <v>59</v>
      </c>
      <c r="ET103" s="48" t="s">
        <v>59</v>
      </c>
      <c r="EU103" s="48" t="s">
        <v>59</v>
      </c>
      <c r="EV103" s="48" t="s">
        <v>59</v>
      </c>
      <c r="EW103" s="48" t="s">
        <v>59</v>
      </c>
      <c r="EX103" s="48" t="s">
        <v>59</v>
      </c>
      <c r="EY103" s="48" t="s">
        <v>59</v>
      </c>
      <c r="EZ103" s="48" t="s">
        <v>59</v>
      </c>
      <c r="FA103" s="48" t="s">
        <v>59</v>
      </c>
      <c r="FB103" s="48" t="s">
        <v>59</v>
      </c>
      <c r="FC103" s="48" t="s">
        <v>59</v>
      </c>
      <c r="FD103" s="48" t="s">
        <v>59</v>
      </c>
      <c r="FE103" s="48" t="s">
        <v>59</v>
      </c>
      <c r="FF103" s="48" t="s">
        <v>59</v>
      </c>
      <c r="FG103" s="48" t="s">
        <v>59</v>
      </c>
      <c r="FH103" s="48" t="s">
        <v>59</v>
      </c>
      <c r="FI103" s="48" t="s">
        <v>59</v>
      </c>
      <c r="FJ103" s="48" t="s">
        <v>59</v>
      </c>
      <c r="FK103" s="48" t="s">
        <v>59</v>
      </c>
      <c r="FL103" s="48" t="s">
        <v>59</v>
      </c>
      <c r="FM103" s="48" t="s">
        <v>59</v>
      </c>
      <c r="FN103" s="48" t="s">
        <v>59</v>
      </c>
      <c r="FO103" s="48" t="s">
        <v>59</v>
      </c>
      <c r="FP103" s="48" t="s">
        <v>59</v>
      </c>
      <c r="FQ103" s="48" t="s">
        <v>59</v>
      </c>
      <c r="FR103" s="48" t="s">
        <v>59</v>
      </c>
      <c r="FS103" s="48" t="s">
        <v>59</v>
      </c>
      <c r="FT103" s="48" t="s">
        <v>59</v>
      </c>
      <c r="FU103" s="48" t="s">
        <v>59</v>
      </c>
      <c r="FV103" s="48" t="s">
        <v>59</v>
      </c>
      <c r="FW103" s="48" t="s">
        <v>59</v>
      </c>
      <c r="FX103" s="48" t="s">
        <v>59</v>
      </c>
      <c r="FY103" s="48" t="s">
        <v>59</v>
      </c>
      <c r="FZ103" s="48" t="s">
        <v>59</v>
      </c>
      <c r="GA103" s="48" t="s">
        <v>59</v>
      </c>
      <c r="GB103" s="48" t="s">
        <v>59</v>
      </c>
      <c r="GC103" s="48" t="s">
        <v>59</v>
      </c>
      <c r="GD103" s="48" t="s">
        <v>59</v>
      </c>
      <c r="GE103" s="48" t="s">
        <v>58</v>
      </c>
      <c r="GF103" s="48" t="s">
        <v>58</v>
      </c>
      <c r="GG103" s="48" t="s">
        <v>58</v>
      </c>
      <c r="GH103" s="48" t="s">
        <v>58</v>
      </c>
      <c r="GI103" s="48" t="s">
        <v>58</v>
      </c>
      <c r="GJ103" s="48" t="s">
        <v>58</v>
      </c>
      <c r="GK103" s="48">
        <v>2248.38</v>
      </c>
      <c r="GL103" s="48" t="s">
        <v>58</v>
      </c>
      <c r="GM103" s="48" t="s">
        <v>58</v>
      </c>
      <c r="GN103" s="48" t="s">
        <v>58</v>
      </c>
      <c r="GO103" s="48" t="s">
        <v>58</v>
      </c>
      <c r="GP103" s="48" t="s">
        <v>58</v>
      </c>
      <c r="GQ103" s="48" t="s">
        <v>58</v>
      </c>
      <c r="GR103" s="48" t="s">
        <v>58</v>
      </c>
      <c r="GS103" s="48">
        <v>2937.96</v>
      </c>
      <c r="GT103" s="48">
        <v>1725.72</v>
      </c>
      <c r="GU103" s="48" t="s">
        <v>58</v>
      </c>
      <c r="GV103" s="48" t="s">
        <v>58</v>
      </c>
      <c r="GW103" s="48" t="s">
        <v>58</v>
      </c>
      <c r="GX103" s="48" t="s">
        <v>58</v>
      </c>
      <c r="GY103" s="48" t="s">
        <v>58</v>
      </c>
      <c r="GZ103" s="48">
        <v>1972.08</v>
      </c>
      <c r="HA103" s="48" t="s">
        <v>58</v>
      </c>
      <c r="HB103" s="48" t="s">
        <v>58</v>
      </c>
      <c r="HC103" s="48" t="s">
        <v>58</v>
      </c>
      <c r="HD103" s="48" t="s">
        <v>58</v>
      </c>
      <c r="HE103" s="48" t="s">
        <v>58</v>
      </c>
      <c r="HF103" s="48" t="s">
        <v>58</v>
      </c>
      <c r="HG103" s="48" t="s">
        <v>58</v>
      </c>
      <c r="HH103" s="48" t="s">
        <v>58</v>
      </c>
      <c r="HI103" s="48" t="s">
        <v>58</v>
      </c>
      <c r="HJ103" s="48" t="s">
        <v>58</v>
      </c>
      <c r="HK103" s="48" t="s">
        <v>58</v>
      </c>
      <c r="HL103" s="48" t="s">
        <v>58</v>
      </c>
      <c r="HM103" s="48" t="s">
        <v>58</v>
      </c>
      <c r="HN103" s="48" t="s">
        <v>58</v>
      </c>
      <c r="HO103" s="48" t="s">
        <v>58</v>
      </c>
      <c r="HP103" s="48" t="s">
        <v>58</v>
      </c>
      <c r="HQ103" s="48" t="s">
        <v>58</v>
      </c>
      <c r="HR103" s="48" t="s">
        <v>58</v>
      </c>
      <c r="HS103" s="48" t="s">
        <v>58</v>
      </c>
      <c r="HT103" s="48" t="s">
        <v>58</v>
      </c>
      <c r="HU103" s="48" t="s">
        <v>58</v>
      </c>
      <c r="HV103" s="48" t="s">
        <v>58</v>
      </c>
      <c r="HW103" s="48" t="s">
        <v>58</v>
      </c>
      <c r="HX103" s="48" t="s">
        <v>58</v>
      </c>
      <c r="HY103" s="48" t="s">
        <v>58</v>
      </c>
      <c r="HZ103" s="48" t="s">
        <v>58</v>
      </c>
      <c r="IA103" s="48" t="s">
        <v>58</v>
      </c>
      <c r="IB103" s="48" t="s">
        <v>58</v>
      </c>
      <c r="IC103" s="48" t="s">
        <v>58</v>
      </c>
      <c r="ID103" s="48" t="s">
        <v>58</v>
      </c>
      <c r="IE103" s="48" t="s">
        <v>58</v>
      </c>
      <c r="IF103" s="48" t="s">
        <v>58</v>
      </c>
      <c r="IG103" s="48" t="s">
        <v>58</v>
      </c>
      <c r="IH103" s="48" t="s">
        <v>58</v>
      </c>
      <c r="II103" s="48" t="s">
        <v>58</v>
      </c>
      <c r="IJ103" s="48" t="s">
        <v>58</v>
      </c>
      <c r="IK103" s="48" t="s">
        <v>58</v>
      </c>
      <c r="IL103" s="48" t="s">
        <v>58</v>
      </c>
      <c r="IM103" s="48" t="s">
        <v>58</v>
      </c>
      <c r="IN103" s="48" t="s">
        <v>58</v>
      </c>
      <c r="IO103" s="48">
        <v>3575.5340000000001</v>
      </c>
      <c r="IP103" s="48">
        <v>3243.39</v>
      </c>
      <c r="IQ103" s="48">
        <v>3838.7269999999999</v>
      </c>
      <c r="IR103" s="48">
        <v>3391.42</v>
      </c>
      <c r="IS103" s="48">
        <v>3353.5520000000001</v>
      </c>
      <c r="IT103" s="48" t="s">
        <v>65</v>
      </c>
      <c r="IU103" s="48" t="s">
        <v>65</v>
      </c>
      <c r="IV103" s="48" t="s">
        <v>65</v>
      </c>
      <c r="IW103" s="48"/>
      <c r="IX103" s="48"/>
      <c r="IY103" s="48">
        <v>3227.5337699999995</v>
      </c>
      <c r="IZ103" s="48">
        <v>3131.6</v>
      </c>
      <c r="JA103" s="48"/>
      <c r="JB103" s="48">
        <v>3911.05</v>
      </c>
      <c r="JC103" s="48">
        <v>3437.13</v>
      </c>
      <c r="JD103" s="48">
        <v>2907.63</v>
      </c>
      <c r="JE103" s="48">
        <v>3617.03</v>
      </c>
      <c r="JF103" s="48">
        <v>3146.91</v>
      </c>
      <c r="JG103" s="48">
        <v>3517.42</v>
      </c>
      <c r="JH103" s="48">
        <v>3458.74</v>
      </c>
      <c r="JI103" s="48">
        <v>3942.69</v>
      </c>
      <c r="JJ103" s="48">
        <v>3253.07</v>
      </c>
      <c r="JK103" s="48">
        <v>3384.95</v>
      </c>
      <c r="JL103" s="48">
        <v>3149.3</v>
      </c>
      <c r="JM103" s="48">
        <v>4912.74</v>
      </c>
      <c r="JN103" s="48">
        <v>4336.8100000000004</v>
      </c>
      <c r="JO103" s="48">
        <v>4872.8</v>
      </c>
      <c r="JP103" s="48">
        <v>0</v>
      </c>
      <c r="JQ103" s="48">
        <v>2524.42</v>
      </c>
      <c r="JR103" s="48">
        <v>2629.48</v>
      </c>
      <c r="JS103" s="48">
        <v>2246.04</v>
      </c>
      <c r="JT103" s="48">
        <v>1768.65</v>
      </c>
      <c r="JU103" s="48">
        <v>2010.4459999999999</v>
      </c>
      <c r="JV103" s="48">
        <v>2026.73</v>
      </c>
      <c r="JW103" s="48">
        <v>1775.6130000000001</v>
      </c>
      <c r="JX103" s="48">
        <v>1658.1220000000001</v>
      </c>
      <c r="JY103" s="48">
        <v>2335.7310000000002</v>
      </c>
      <c r="JZ103" s="48">
        <v>1799.348</v>
      </c>
      <c r="KA103" s="48">
        <v>2010.0805</v>
      </c>
      <c r="KB103" s="48">
        <v>3390.22</v>
      </c>
      <c r="KC103" s="48">
        <v>4128.4780000000001</v>
      </c>
      <c r="KD103" s="48">
        <v>5220.7790000000005</v>
      </c>
      <c r="KE103" s="48">
        <v>3612.8739999999998</v>
      </c>
      <c r="KF103" s="48">
        <v>2769.5320000000002</v>
      </c>
      <c r="KG103" s="48">
        <v>2926.4749999999999</v>
      </c>
      <c r="KH103" s="48">
        <v>3029.9879999999998</v>
      </c>
      <c r="KI103" s="48">
        <v>2005.2670000000001</v>
      </c>
      <c r="KJ103" s="48">
        <v>2530.4850000000001</v>
      </c>
      <c r="KK103" s="48">
        <v>2469.5039999999999</v>
      </c>
      <c r="KL103" s="48">
        <v>3388.41</v>
      </c>
      <c r="KM103" s="48">
        <v>3479.0630000000001</v>
      </c>
      <c r="KN103" s="48">
        <v>4975.4759999999997</v>
      </c>
      <c r="KO103" s="48">
        <v>3702.154</v>
      </c>
      <c r="KP103" s="48">
        <v>4577.7510000000002</v>
      </c>
      <c r="KQ103" s="48">
        <v>2652.2649999999999</v>
      </c>
      <c r="KR103" s="48">
        <v>3542.5349999999999</v>
      </c>
      <c r="KS103" s="48">
        <v>3557.7579999999998</v>
      </c>
      <c r="KT103" s="48">
        <v>3777.5859999999998</v>
      </c>
      <c r="KU103" s="48">
        <v>3118.6819999999998</v>
      </c>
      <c r="KV103" s="48">
        <v>3101.4589999999998</v>
      </c>
      <c r="KW103" s="48">
        <v>3138.73</v>
      </c>
      <c r="KX103" s="48">
        <v>3142.625</v>
      </c>
      <c r="KY103" s="48">
        <v>4326.7030000000004</v>
      </c>
      <c r="KZ103" s="48">
        <v>2633.9160000000002</v>
      </c>
      <c r="LA103" s="48">
        <v>3493.982</v>
      </c>
      <c r="LB103" s="48">
        <v>3535.904</v>
      </c>
      <c r="LC103" s="48">
        <v>3115.4679999999998</v>
      </c>
      <c r="LD103" s="48">
        <v>3470.0160000000001</v>
      </c>
      <c r="LE103" s="48">
        <v>3647.5630000000001</v>
      </c>
      <c r="LF103" s="48">
        <v>3489.5360000000001</v>
      </c>
      <c r="LG103" s="48">
        <v>3627.5650000000001</v>
      </c>
      <c r="LH103" s="48">
        <v>3580.6239999999998</v>
      </c>
      <c r="LI103" s="48">
        <v>3534.7269999999999</v>
      </c>
      <c r="LJ103" s="48">
        <v>3516.2190000000001</v>
      </c>
      <c r="LK103" s="48">
        <v>4235.2049999999999</v>
      </c>
      <c r="LL103" s="48">
        <v>4178.4769999999999</v>
      </c>
      <c r="LM103" s="48">
        <v>3799.1390000000001</v>
      </c>
      <c r="LN103" s="48">
        <v>4254.4750000000004</v>
      </c>
      <c r="LO103" s="48">
        <v>3160.078</v>
      </c>
      <c r="LP103" s="48">
        <v>4098.6139999999996</v>
      </c>
      <c r="LQ103" s="48">
        <v>2865.13463</v>
      </c>
      <c r="LR103" s="48">
        <v>4088.2530000000002</v>
      </c>
      <c r="LS103" s="48">
        <v>4949.0793599999997</v>
      </c>
      <c r="LT103" s="48">
        <v>2980.37491</v>
      </c>
      <c r="LU103" s="48">
        <v>3909.5880000000002</v>
      </c>
      <c r="LV103" s="48">
        <v>3365.22433</v>
      </c>
      <c r="LW103" s="48">
        <v>3189.0509999999999</v>
      </c>
      <c r="LX103" s="48">
        <v>2238.9400999999998</v>
      </c>
      <c r="LY103" s="48">
        <v>2248.1610000000001</v>
      </c>
      <c r="LZ103" s="48">
        <v>1931.048</v>
      </c>
      <c r="MA103" s="48">
        <v>3534.7269999999999</v>
      </c>
      <c r="MB103" s="48">
        <v>1807.7080000000001</v>
      </c>
      <c r="MC103" s="48">
        <v>1668.1248700000001</v>
      </c>
      <c r="MD103" s="48">
        <v>1729.0419999999999</v>
      </c>
      <c r="ME103" s="48">
        <v>1587.3710000000001</v>
      </c>
      <c r="MF103" s="48">
        <v>2365.645</v>
      </c>
      <c r="MG103" s="48">
        <v>2688.6945000000001</v>
      </c>
      <c r="MH103" s="48">
        <v>3162.0169999999998</v>
      </c>
      <c r="MI103" s="48">
        <v>2675.4549999999999</v>
      </c>
      <c r="MJ103" s="48">
        <v>3652.3240000000001</v>
      </c>
      <c r="MK103" s="48">
        <v>2210.2539999999999</v>
      </c>
      <c r="ML103" s="48">
        <v>2665.5929999999998</v>
      </c>
      <c r="MM103" s="48">
        <v>2223.348</v>
      </c>
      <c r="MN103" s="48">
        <v>1697.3989999999999</v>
      </c>
      <c r="MO103" s="48">
        <v>2304.34</v>
      </c>
      <c r="MP103" s="48">
        <v>1391.0940000000001</v>
      </c>
      <c r="MQ103" s="48">
        <v>2475.9079999999999</v>
      </c>
      <c r="MR103" s="48">
        <v>2105.2305999999999</v>
      </c>
      <c r="MS103" s="48">
        <v>1989.4570000000001</v>
      </c>
      <c r="MT103" s="48">
        <v>1939.8879999999999</v>
      </c>
      <c r="MU103" s="48">
        <v>4064.6297999999997</v>
      </c>
      <c r="MV103" s="48">
        <v>2618.7677000000003</v>
      </c>
      <c r="MW103" s="48">
        <v>2822.1840000000002</v>
      </c>
      <c r="MX103" s="48">
        <v>2782.6729999999998</v>
      </c>
      <c r="MY103" s="48">
        <v>2753.79</v>
      </c>
      <c r="MZ103" s="48">
        <v>1475.816</v>
      </c>
      <c r="NA103" s="48">
        <v>2051.4380000000001</v>
      </c>
      <c r="NB103" s="48">
        <v>1947.9202</v>
      </c>
      <c r="NC103" s="48">
        <v>1665.7059999999999</v>
      </c>
      <c r="ND103" s="48">
        <v>4013.6341399999997</v>
      </c>
      <c r="NE103" s="48">
        <v>1459.944</v>
      </c>
      <c r="NF103" s="48">
        <v>2673.26413</v>
      </c>
      <c r="NG103" s="48">
        <v>2942.0830000000001</v>
      </c>
      <c r="NH103" s="48">
        <v>3536.973</v>
      </c>
      <c r="NI103" s="48">
        <v>2618.7531899999999</v>
      </c>
      <c r="NJ103" s="48">
        <v>2911.6129999999998</v>
      </c>
      <c r="NK103" s="48">
        <v>1388.1369999999999</v>
      </c>
      <c r="NL103" s="48">
        <v>1922.675</v>
      </c>
      <c r="NM103" s="48">
        <v>2245.5225499999997</v>
      </c>
      <c r="NN103" s="48">
        <v>1731.2080000000001</v>
      </c>
      <c r="NO103" s="48">
        <v>1714.2550000000001</v>
      </c>
      <c r="NP103" s="48">
        <v>1862.9090000000001</v>
      </c>
      <c r="NQ103" s="48">
        <v>2248.39</v>
      </c>
      <c r="NR103" s="48">
        <v>1870.9568999999999</v>
      </c>
      <c r="NS103" s="48">
        <v>2540</v>
      </c>
      <c r="NT103" s="48">
        <v>1839.36</v>
      </c>
      <c r="NU103" s="48">
        <v>2916.5749999999998</v>
      </c>
      <c r="NV103" s="48">
        <v>4392.4669999999996</v>
      </c>
      <c r="NW103" s="48">
        <v>8385.461299999999</v>
      </c>
      <c r="NX103" s="48">
        <v>4420.6469999999999</v>
      </c>
      <c r="NY103" s="48">
        <v>1843.7329999999999</v>
      </c>
      <c r="NZ103" s="48">
        <v>2345.8404999999998</v>
      </c>
      <c r="OA103" s="48">
        <v>2700.9245000000001</v>
      </c>
      <c r="OB103" s="48">
        <v>3282.9160000000002</v>
      </c>
      <c r="OC103" s="48">
        <v>2540.3229900000001</v>
      </c>
      <c r="OD103" s="48">
        <v>2209.8932999999997</v>
      </c>
      <c r="OE103" s="48">
        <v>3540.2222000000002</v>
      </c>
      <c r="OF103" s="48">
        <v>4194.9583200000006</v>
      </c>
      <c r="OG103" s="48">
        <v>3498.6022200000002</v>
      </c>
      <c r="OH103" s="48">
        <v>3100.6354000000001</v>
      </c>
      <c r="OI103" s="48">
        <v>2808.8359999999998</v>
      </c>
      <c r="OJ103" s="48">
        <v>2210.846</v>
      </c>
      <c r="OK103" s="48">
        <v>2456.8283449999999</v>
      </c>
      <c r="OL103" s="48">
        <v>3265.1431200000002</v>
      </c>
      <c r="OM103" s="48">
        <v>2781.34816</v>
      </c>
      <c r="ON103" s="48">
        <v>1613.789</v>
      </c>
      <c r="OO103" s="48">
        <v>3180.1397299999994</v>
      </c>
      <c r="OP103" s="48">
        <v>2254.3043600000001</v>
      </c>
      <c r="OQ103" s="48">
        <v>2759.3090000000002</v>
      </c>
      <c r="OR103" s="48">
        <v>2865.578</v>
      </c>
      <c r="OS103" s="48">
        <v>1961.1880000000001</v>
      </c>
      <c r="OT103" s="48">
        <v>2041.27577</v>
      </c>
      <c r="OU103" s="48">
        <v>2181.3857699999994</v>
      </c>
      <c r="OV103" s="48">
        <v>1478.4824799999999</v>
      </c>
      <c r="OW103" s="48">
        <v>1378.2374800000005</v>
      </c>
      <c r="OX103" s="48">
        <v>1323.00353</v>
      </c>
      <c r="OY103" s="48">
        <v>2817.422</v>
      </c>
      <c r="OZ103" s="48">
        <v>5836.6319999999996</v>
      </c>
      <c r="PA103" s="48">
        <v>4309.7049999999999</v>
      </c>
      <c r="PB103" s="48">
        <v>3643</v>
      </c>
      <c r="PC103" s="48">
        <v>4597</v>
      </c>
      <c r="PD103" s="48">
        <v>5485.5479999999998</v>
      </c>
      <c r="PE103" s="48">
        <v>5531.3472599999996</v>
      </c>
      <c r="PF103" s="48">
        <v>4600.9530000000004</v>
      </c>
      <c r="PG103" s="48">
        <v>3080.6860000000001</v>
      </c>
      <c r="PH103" s="48">
        <v>2919.7289999999998</v>
      </c>
    </row>
    <row r="104" spans="1:739" s="35" customFormat="1" x14ac:dyDescent="0.3">
      <c r="A104" s="35" t="s">
        <v>33</v>
      </c>
      <c r="B104" s="46"/>
      <c r="C104" s="47" t="s">
        <v>58</v>
      </c>
      <c r="D104" s="48" t="s">
        <v>58</v>
      </c>
      <c r="E104" s="48" t="s">
        <v>58</v>
      </c>
      <c r="F104" s="48" t="s">
        <v>58</v>
      </c>
      <c r="G104" s="48" t="s">
        <v>58</v>
      </c>
      <c r="H104" s="48" t="s">
        <v>58</v>
      </c>
      <c r="I104" s="48" t="s">
        <v>58</v>
      </c>
      <c r="J104" s="48" t="s">
        <v>58</v>
      </c>
      <c r="K104" s="48" t="s">
        <v>58</v>
      </c>
      <c r="L104" s="48" t="s">
        <v>58</v>
      </c>
      <c r="M104" s="48" t="s">
        <v>58</v>
      </c>
      <c r="N104" s="48" t="s">
        <v>58</v>
      </c>
      <c r="O104" s="48" t="s">
        <v>58</v>
      </c>
      <c r="P104" s="48" t="s">
        <v>58</v>
      </c>
      <c r="Q104" s="48" t="s">
        <v>58</v>
      </c>
      <c r="R104" s="48" t="s">
        <v>58</v>
      </c>
      <c r="S104" s="48" t="s">
        <v>58</v>
      </c>
      <c r="T104" s="48" t="s">
        <v>58</v>
      </c>
      <c r="U104" s="48" t="s">
        <v>58</v>
      </c>
      <c r="V104" s="48" t="s">
        <v>58</v>
      </c>
      <c r="W104" s="48" t="s">
        <v>58</v>
      </c>
      <c r="X104" s="48" t="s">
        <v>58</v>
      </c>
      <c r="Y104" s="48" t="s">
        <v>58</v>
      </c>
      <c r="Z104" s="48" t="s">
        <v>58</v>
      </c>
      <c r="AA104" s="48" t="s">
        <v>58</v>
      </c>
      <c r="AB104" s="48" t="s">
        <v>58</v>
      </c>
      <c r="AC104" s="48" t="s">
        <v>58</v>
      </c>
      <c r="AD104" s="48" t="s">
        <v>58</v>
      </c>
      <c r="AE104" s="48" t="s">
        <v>58</v>
      </c>
      <c r="AF104" s="48" t="s">
        <v>58</v>
      </c>
      <c r="AG104" s="48" t="s">
        <v>58</v>
      </c>
      <c r="AH104" s="48" t="s">
        <v>58</v>
      </c>
      <c r="AI104" s="48" t="s">
        <v>58</v>
      </c>
      <c r="AJ104" s="48" t="s">
        <v>58</v>
      </c>
      <c r="AK104" s="48" t="s">
        <v>58</v>
      </c>
      <c r="AL104" s="48" t="s">
        <v>58</v>
      </c>
      <c r="AM104" s="48" t="s">
        <v>58</v>
      </c>
      <c r="AN104" s="48" t="s">
        <v>58</v>
      </c>
      <c r="AO104" s="48" t="s">
        <v>58</v>
      </c>
      <c r="AP104" s="48" t="s">
        <v>58</v>
      </c>
      <c r="AQ104" s="48" t="s">
        <v>58</v>
      </c>
      <c r="AR104" s="48" t="s">
        <v>58</v>
      </c>
      <c r="AS104" s="48">
        <v>6.53</v>
      </c>
      <c r="AT104" s="48">
        <v>18000</v>
      </c>
      <c r="AU104" s="48">
        <v>7286</v>
      </c>
      <c r="AV104" s="48">
        <v>13430</v>
      </c>
      <c r="AW104" s="48">
        <v>15750</v>
      </c>
      <c r="AX104" s="48">
        <v>75020</v>
      </c>
      <c r="AY104" s="48">
        <v>25550</v>
      </c>
      <c r="AZ104" s="48">
        <v>18200</v>
      </c>
      <c r="BA104" s="48">
        <v>60</v>
      </c>
      <c r="BB104" s="48">
        <v>16500</v>
      </c>
      <c r="BC104" s="48">
        <v>42307</v>
      </c>
      <c r="BD104" s="48" t="s">
        <v>58</v>
      </c>
      <c r="BE104" s="48">
        <v>18800</v>
      </c>
      <c r="BF104" s="48">
        <v>8003</v>
      </c>
      <c r="BG104" s="48" t="s">
        <v>58</v>
      </c>
      <c r="BH104" s="48" t="s">
        <v>58</v>
      </c>
      <c r="BI104" s="48" t="s">
        <v>58</v>
      </c>
      <c r="BJ104" s="48" t="s">
        <v>58</v>
      </c>
      <c r="BK104" s="48" t="s">
        <v>58</v>
      </c>
      <c r="BL104" s="48">
        <v>87.41</v>
      </c>
      <c r="BM104" s="48" t="s">
        <v>58</v>
      </c>
      <c r="BN104" s="48" t="s">
        <v>58</v>
      </c>
      <c r="BO104" s="48">
        <v>197.58</v>
      </c>
      <c r="BP104" s="48"/>
      <c r="BQ104" s="48">
        <v>178.42</v>
      </c>
      <c r="BR104" s="48" t="s">
        <v>58</v>
      </c>
      <c r="BS104" s="48" t="s">
        <v>58</v>
      </c>
      <c r="BT104" s="48" t="s">
        <v>58</v>
      </c>
      <c r="BU104" s="48" t="s">
        <v>58</v>
      </c>
      <c r="BV104" s="48" t="s">
        <v>58</v>
      </c>
      <c r="BW104" s="48" t="s">
        <v>58</v>
      </c>
      <c r="BX104" s="48" t="s">
        <v>58</v>
      </c>
      <c r="BY104" s="48" t="s">
        <v>58</v>
      </c>
      <c r="BZ104" s="48" t="s">
        <v>58</v>
      </c>
      <c r="CA104" s="48" t="s">
        <v>58</v>
      </c>
      <c r="CB104" s="48" t="s">
        <v>58</v>
      </c>
      <c r="CC104" s="48" t="s">
        <v>58</v>
      </c>
      <c r="CD104" s="48" t="s">
        <v>58</v>
      </c>
      <c r="CE104" s="48" t="s">
        <v>58</v>
      </c>
      <c r="CF104" s="48" t="s">
        <v>58</v>
      </c>
      <c r="CG104" s="48" t="s">
        <v>58</v>
      </c>
      <c r="CH104" s="48" t="s">
        <v>58</v>
      </c>
      <c r="CI104" s="48" t="s">
        <v>58</v>
      </c>
      <c r="CJ104" s="48" t="s">
        <v>58</v>
      </c>
      <c r="CK104" s="48" t="s">
        <v>58</v>
      </c>
      <c r="CL104" s="48" t="s">
        <v>58</v>
      </c>
      <c r="CM104" s="48" t="s">
        <v>58</v>
      </c>
      <c r="CN104" s="48" t="s">
        <v>58</v>
      </c>
      <c r="CO104" s="48" t="s">
        <v>58</v>
      </c>
      <c r="CP104" s="48" t="s">
        <v>58</v>
      </c>
      <c r="CQ104" s="48" t="s">
        <v>58</v>
      </c>
      <c r="CR104" s="48" t="s">
        <v>58</v>
      </c>
      <c r="CS104" s="48" t="s">
        <v>58</v>
      </c>
      <c r="CT104" s="48" t="s">
        <v>58</v>
      </c>
      <c r="CU104" s="48" t="s">
        <v>58</v>
      </c>
      <c r="CV104" s="48" t="s">
        <v>58</v>
      </c>
      <c r="CW104" s="48" t="s">
        <v>58</v>
      </c>
      <c r="CX104" s="48">
        <v>52.46</v>
      </c>
      <c r="CY104" s="48" t="s">
        <v>58</v>
      </c>
      <c r="CZ104" s="48" t="s">
        <v>58</v>
      </c>
      <c r="DA104" s="48" t="s">
        <v>58</v>
      </c>
      <c r="DB104" s="48" t="s">
        <v>58</v>
      </c>
      <c r="DC104" s="48" t="s">
        <v>58</v>
      </c>
      <c r="DD104" s="48" t="s">
        <v>58</v>
      </c>
      <c r="DE104" s="48" t="s">
        <v>58</v>
      </c>
      <c r="DF104" s="48" t="s">
        <v>58</v>
      </c>
      <c r="DG104" s="48" t="s">
        <v>58</v>
      </c>
      <c r="DH104" s="48">
        <v>49.453000000000003</v>
      </c>
      <c r="DI104" s="48">
        <v>91.33</v>
      </c>
      <c r="DJ104" s="48" t="s">
        <v>59</v>
      </c>
      <c r="DK104" s="48" t="s">
        <v>59</v>
      </c>
      <c r="DL104" s="48" t="s">
        <v>59</v>
      </c>
      <c r="DM104" s="48" t="s">
        <v>59</v>
      </c>
      <c r="DN104" s="48" t="s">
        <v>59</v>
      </c>
      <c r="DO104" s="48" t="s">
        <v>59</v>
      </c>
      <c r="DP104" s="48" t="s">
        <v>59</v>
      </c>
      <c r="DQ104" s="48" t="s">
        <v>59</v>
      </c>
      <c r="DR104" s="48" t="s">
        <v>59</v>
      </c>
      <c r="DS104" s="48" t="s">
        <v>59</v>
      </c>
      <c r="DT104" s="48" t="s">
        <v>59</v>
      </c>
      <c r="DU104" s="48" t="s">
        <v>59</v>
      </c>
      <c r="DV104" s="48"/>
      <c r="DW104" s="48"/>
      <c r="DX104" s="48">
        <v>0.03</v>
      </c>
      <c r="DY104" s="48">
        <v>105.47</v>
      </c>
      <c r="DZ104" s="48">
        <v>43.99</v>
      </c>
      <c r="EA104" s="48"/>
      <c r="EB104" s="48">
        <v>33.01</v>
      </c>
      <c r="EC104" s="48">
        <v>125.63</v>
      </c>
      <c r="ED104" s="48" t="s">
        <v>59</v>
      </c>
      <c r="EE104" s="48" t="s">
        <v>59</v>
      </c>
      <c r="EF104" s="48" t="s">
        <v>59</v>
      </c>
      <c r="EG104" s="48" t="s">
        <v>59</v>
      </c>
      <c r="EH104" s="48" t="s">
        <v>59</v>
      </c>
      <c r="EI104" s="48" t="s">
        <v>59</v>
      </c>
      <c r="EJ104" s="48" t="s">
        <v>59</v>
      </c>
      <c r="EK104" s="48" t="s">
        <v>59</v>
      </c>
      <c r="EL104" s="48" t="s">
        <v>59</v>
      </c>
      <c r="EM104" s="48" t="s">
        <v>59</v>
      </c>
      <c r="EN104" s="48" t="s">
        <v>59</v>
      </c>
      <c r="EO104" s="48" t="s">
        <v>59</v>
      </c>
      <c r="EP104" s="48" t="s">
        <v>59</v>
      </c>
      <c r="EQ104" s="48" t="s">
        <v>59</v>
      </c>
      <c r="ER104" s="48" t="s">
        <v>59</v>
      </c>
      <c r="ES104" s="48" t="s">
        <v>59</v>
      </c>
      <c r="ET104" s="48" t="s">
        <v>59</v>
      </c>
      <c r="EU104" s="48" t="s">
        <v>59</v>
      </c>
      <c r="EV104" s="48" t="s">
        <v>59</v>
      </c>
      <c r="EW104" s="48" t="s">
        <v>59</v>
      </c>
      <c r="EX104" s="48" t="s">
        <v>59</v>
      </c>
      <c r="EY104" s="48" t="s">
        <v>59</v>
      </c>
      <c r="EZ104" s="48" t="s">
        <v>59</v>
      </c>
      <c r="FA104" s="48" t="s">
        <v>59</v>
      </c>
      <c r="FB104" s="48" t="s">
        <v>59</v>
      </c>
      <c r="FC104" s="48" t="s">
        <v>59</v>
      </c>
      <c r="FD104" s="48" t="s">
        <v>59</v>
      </c>
      <c r="FE104" s="48" t="s">
        <v>59</v>
      </c>
      <c r="FF104" s="48" t="s">
        <v>59</v>
      </c>
      <c r="FG104" s="48" t="s">
        <v>59</v>
      </c>
      <c r="FH104" s="48" t="s">
        <v>59</v>
      </c>
      <c r="FI104" s="48" t="s">
        <v>59</v>
      </c>
      <c r="FJ104" s="48" t="s">
        <v>59</v>
      </c>
      <c r="FK104" s="48" t="s">
        <v>59</v>
      </c>
      <c r="FL104" s="48" t="s">
        <v>59</v>
      </c>
      <c r="FM104" s="48" t="s">
        <v>59</v>
      </c>
      <c r="FN104" s="48" t="s">
        <v>59</v>
      </c>
      <c r="FO104" s="48" t="s">
        <v>59</v>
      </c>
      <c r="FP104" s="48" t="s">
        <v>59</v>
      </c>
      <c r="FQ104" s="48" t="s">
        <v>59</v>
      </c>
      <c r="FR104" s="48" t="s">
        <v>59</v>
      </c>
      <c r="FS104" s="48" t="s">
        <v>59</v>
      </c>
      <c r="FT104" s="48" t="s">
        <v>59</v>
      </c>
      <c r="FU104" s="48" t="s">
        <v>59</v>
      </c>
      <c r="FV104" s="48" t="s">
        <v>59</v>
      </c>
      <c r="FW104" s="48" t="s">
        <v>59</v>
      </c>
      <c r="FX104" s="48" t="s">
        <v>59</v>
      </c>
      <c r="FY104" s="48" t="s">
        <v>59</v>
      </c>
      <c r="FZ104" s="48" t="s">
        <v>59</v>
      </c>
      <c r="GA104" s="48" t="s">
        <v>59</v>
      </c>
      <c r="GB104" s="48" t="s">
        <v>59</v>
      </c>
      <c r="GC104" s="48" t="s">
        <v>59</v>
      </c>
      <c r="GD104" s="48">
        <v>5419.56</v>
      </c>
      <c r="GE104" s="48" t="s">
        <v>58</v>
      </c>
      <c r="GF104" s="48" t="s">
        <v>58</v>
      </c>
      <c r="GG104" s="48">
        <v>645.66</v>
      </c>
      <c r="GH104" s="48" t="s">
        <v>58</v>
      </c>
      <c r="GI104" s="48" t="s">
        <v>58</v>
      </c>
      <c r="GJ104" s="48" t="s">
        <v>58</v>
      </c>
      <c r="GK104" s="48" t="s">
        <v>58</v>
      </c>
      <c r="GL104" s="48" t="s">
        <v>58</v>
      </c>
      <c r="GM104" s="48" t="s">
        <v>58</v>
      </c>
      <c r="GN104" s="48" t="s">
        <v>58</v>
      </c>
      <c r="GO104" s="48" t="s">
        <v>58</v>
      </c>
      <c r="GP104" s="48" t="s">
        <v>58</v>
      </c>
      <c r="GQ104" s="48" t="s">
        <v>58</v>
      </c>
      <c r="GR104" s="48" t="s">
        <v>58</v>
      </c>
      <c r="GS104" s="48" t="s">
        <v>58</v>
      </c>
      <c r="GT104" s="48" t="s">
        <v>58</v>
      </c>
      <c r="GU104" s="48" t="s">
        <v>58</v>
      </c>
      <c r="GV104" s="48" t="s">
        <v>58</v>
      </c>
      <c r="GW104" s="48" t="s">
        <v>58</v>
      </c>
      <c r="GX104" s="48" t="s">
        <v>58</v>
      </c>
      <c r="GY104" s="48" t="s">
        <v>58</v>
      </c>
      <c r="GZ104" s="48" t="s">
        <v>58</v>
      </c>
      <c r="HA104" s="48" t="s">
        <v>58</v>
      </c>
      <c r="HB104" s="48" t="s">
        <v>58</v>
      </c>
      <c r="HC104" s="48" t="s">
        <v>58</v>
      </c>
      <c r="HD104" s="48" t="s">
        <v>58</v>
      </c>
      <c r="HE104" s="48" t="s">
        <v>58</v>
      </c>
      <c r="HF104" s="48" t="s">
        <v>58</v>
      </c>
      <c r="HG104" s="48" t="s">
        <v>58</v>
      </c>
      <c r="HH104" s="48" t="s">
        <v>58</v>
      </c>
      <c r="HI104" s="48" t="s">
        <v>58</v>
      </c>
      <c r="HJ104" s="48" t="s">
        <v>58</v>
      </c>
      <c r="HK104" s="48" t="s">
        <v>58</v>
      </c>
      <c r="HL104" s="48" t="s">
        <v>58</v>
      </c>
      <c r="HM104" s="48" t="s">
        <v>58</v>
      </c>
      <c r="HN104" s="48" t="s">
        <v>58</v>
      </c>
      <c r="HO104" s="48" t="s">
        <v>58</v>
      </c>
      <c r="HP104" s="48" t="s">
        <v>58</v>
      </c>
      <c r="HQ104" s="48" t="s">
        <v>58</v>
      </c>
      <c r="HR104" s="48" t="s">
        <v>58</v>
      </c>
      <c r="HS104" s="48" t="s">
        <v>58</v>
      </c>
      <c r="HT104" s="48" t="s">
        <v>58</v>
      </c>
      <c r="HU104" s="48" t="s">
        <v>58</v>
      </c>
      <c r="HV104" s="48" t="s">
        <v>58</v>
      </c>
      <c r="HW104" s="48" t="s">
        <v>58</v>
      </c>
      <c r="HX104" s="48" t="s">
        <v>58</v>
      </c>
      <c r="HY104" s="48" t="s">
        <v>58</v>
      </c>
      <c r="HZ104" s="48" t="s">
        <v>58</v>
      </c>
      <c r="IA104" s="48" t="s">
        <v>58</v>
      </c>
      <c r="IB104" s="48" t="s">
        <v>58</v>
      </c>
      <c r="IC104" s="48" t="s">
        <v>58</v>
      </c>
      <c r="ID104" s="48" t="s">
        <v>58</v>
      </c>
      <c r="IE104" s="48" t="s">
        <v>58</v>
      </c>
      <c r="IF104" s="48" t="s">
        <v>58</v>
      </c>
      <c r="IG104" s="48" t="s">
        <v>58</v>
      </c>
      <c r="IH104" s="48" t="s">
        <v>58</v>
      </c>
      <c r="II104" s="48" t="s">
        <v>58</v>
      </c>
      <c r="IJ104" s="48" t="s">
        <v>58</v>
      </c>
      <c r="IK104" s="48" t="s">
        <v>58</v>
      </c>
      <c r="IL104" s="48" t="s">
        <v>58</v>
      </c>
      <c r="IM104" s="48" t="s">
        <v>58</v>
      </c>
      <c r="IN104" s="48" t="s">
        <v>58</v>
      </c>
      <c r="IO104" s="48">
        <v>1014.033</v>
      </c>
      <c r="IP104" s="48">
        <v>1122.096</v>
      </c>
      <c r="IQ104" s="48">
        <v>1176.6389999999999</v>
      </c>
      <c r="IR104" s="48">
        <v>1235.1500000000001</v>
      </c>
      <c r="IS104" s="48" t="s">
        <v>65</v>
      </c>
      <c r="IT104" s="48">
        <v>1318.99</v>
      </c>
      <c r="IU104" s="48">
        <v>1263.01</v>
      </c>
      <c r="IV104" s="48">
        <v>1343.67</v>
      </c>
      <c r="IW104" s="48"/>
      <c r="IX104" s="48">
        <v>1330.87</v>
      </c>
      <c r="IY104" s="48">
        <v>1268.9174200000002</v>
      </c>
      <c r="IZ104" s="48">
        <v>1277.76</v>
      </c>
      <c r="JA104" s="48"/>
      <c r="JB104" s="48">
        <v>1333.39</v>
      </c>
      <c r="JC104" s="48">
        <v>1487.96</v>
      </c>
      <c r="JD104" s="48">
        <v>1673.12</v>
      </c>
      <c r="JE104" s="48">
        <v>1413.75</v>
      </c>
      <c r="JF104" s="48">
        <v>1117.05</v>
      </c>
      <c r="JG104" s="48">
        <v>1737.86</v>
      </c>
      <c r="JH104" s="48">
        <v>1382.4</v>
      </c>
      <c r="JI104" s="48">
        <v>1518.01</v>
      </c>
      <c r="JJ104" s="48">
        <v>1521.16</v>
      </c>
      <c r="JK104" s="48">
        <v>1350.21</v>
      </c>
      <c r="JL104" s="48">
        <v>1297.42</v>
      </c>
      <c r="JM104" s="48">
        <v>1977.21</v>
      </c>
      <c r="JN104" s="48">
        <v>2005.66</v>
      </c>
      <c r="JO104" s="48">
        <v>1664.31</v>
      </c>
      <c r="JP104" s="48">
        <v>0</v>
      </c>
      <c r="JQ104" s="48">
        <v>3207.83</v>
      </c>
      <c r="JR104" s="48">
        <v>1880.51</v>
      </c>
      <c r="JS104" s="48">
        <v>1549.42</v>
      </c>
      <c r="JT104" s="48">
        <v>1082.28</v>
      </c>
      <c r="JU104" s="48">
        <v>1196.7829999999999</v>
      </c>
      <c r="JV104" s="48">
        <v>1565.76</v>
      </c>
      <c r="JW104" s="48">
        <v>4322.1390000000001</v>
      </c>
      <c r="JX104" s="48">
        <v>1382.8530000000001</v>
      </c>
      <c r="JY104" s="48">
        <v>2018.3710000000001</v>
      </c>
      <c r="JZ104" s="48">
        <v>2158.194</v>
      </c>
      <c r="KA104" s="48">
        <v>2907.2857999999997</v>
      </c>
      <c r="KB104" s="48">
        <v>1571.3119999999999</v>
      </c>
      <c r="KC104" s="48">
        <v>1851.644</v>
      </c>
      <c r="KD104" s="48">
        <v>1723.0250000000001</v>
      </c>
      <c r="KE104" s="48">
        <v>2919.7660000000001</v>
      </c>
      <c r="KF104" s="48">
        <v>2754.5810000000001</v>
      </c>
      <c r="KG104" s="48">
        <v>2115.3440000000001</v>
      </c>
      <c r="KH104" s="48">
        <v>2056.7159999999999</v>
      </c>
      <c r="KI104" s="48">
        <v>1045.53</v>
      </c>
      <c r="KJ104" s="48">
        <v>1796.644</v>
      </c>
      <c r="KK104" s="48">
        <v>2476.0859999999998</v>
      </c>
      <c r="KL104" s="48">
        <v>1033.5830000000001</v>
      </c>
      <c r="KM104" s="48">
        <v>1200.415</v>
      </c>
      <c r="KN104" s="48">
        <v>1376.9179999999999</v>
      </c>
      <c r="KO104" s="48">
        <v>1483.6559999999999</v>
      </c>
      <c r="KP104" s="48">
        <v>1272.1949999999999</v>
      </c>
      <c r="KQ104" s="48">
        <v>1267.8420000000001</v>
      </c>
      <c r="KR104" s="48">
        <v>1434.3409999999999</v>
      </c>
      <c r="KS104" s="48">
        <v>1493.1610000000001</v>
      </c>
      <c r="KT104" s="48">
        <v>1871.4939999999999</v>
      </c>
      <c r="KU104" s="48">
        <v>2037.778</v>
      </c>
      <c r="KV104" s="48">
        <v>1148.444</v>
      </c>
      <c r="KW104" s="48">
        <v>1966.991</v>
      </c>
      <c r="KX104" s="48">
        <v>981.63199999999995</v>
      </c>
      <c r="KY104" s="48">
        <v>2486.1689999999999</v>
      </c>
      <c r="KZ104" s="48">
        <v>3649.9920000000002</v>
      </c>
      <c r="LA104" s="48">
        <v>3579.81</v>
      </c>
      <c r="LB104" s="48">
        <v>1230.54</v>
      </c>
      <c r="LC104" s="48">
        <v>2356.317</v>
      </c>
      <c r="LD104" s="48">
        <v>1599.173</v>
      </c>
      <c r="LE104" s="48">
        <v>1332.0691000000002</v>
      </c>
      <c r="LF104" s="48">
        <v>1105.7080000000001</v>
      </c>
      <c r="LG104" s="48">
        <v>1143.5899999999999</v>
      </c>
      <c r="LH104" s="48">
        <v>1443.1941999999999</v>
      </c>
      <c r="LI104" s="48">
        <v>1433.259</v>
      </c>
      <c r="LJ104" s="48">
        <v>1661.9639999999999</v>
      </c>
      <c r="LK104" s="48">
        <v>1840.6010000000001</v>
      </c>
      <c r="LL104" s="48">
        <v>1752.181</v>
      </c>
      <c r="LM104" s="48">
        <v>1879.9446300000002</v>
      </c>
      <c r="LN104" s="48">
        <v>1714.98</v>
      </c>
      <c r="LO104" s="48">
        <v>1674.664</v>
      </c>
      <c r="LP104" s="48">
        <v>2224.5880000000002</v>
      </c>
      <c r="LQ104" s="48">
        <v>1919.99731</v>
      </c>
      <c r="LR104" s="48">
        <v>1762.85</v>
      </c>
      <c r="LS104" s="48">
        <v>1928.1307800000002</v>
      </c>
      <c r="LT104" s="48">
        <v>1529.3925700000002</v>
      </c>
      <c r="LU104" s="48">
        <v>2270.1033399999997</v>
      </c>
      <c r="LV104" s="48">
        <v>1876.1179999999999</v>
      </c>
      <c r="LW104" s="48">
        <v>1732.5470000000007</v>
      </c>
      <c r="LX104" s="48">
        <v>1834.96577</v>
      </c>
      <c r="LY104" s="48">
        <v>2463.2550500000002</v>
      </c>
      <c r="LZ104" s="48">
        <v>2785.9458800000002</v>
      </c>
      <c r="MA104" s="48">
        <v>1433.259</v>
      </c>
      <c r="MB104" s="48">
        <v>2133.2613799999999</v>
      </c>
      <c r="MC104" s="48">
        <v>1523.05</v>
      </c>
      <c r="MD104" s="48">
        <v>2070.502</v>
      </c>
      <c r="ME104" s="48">
        <v>2229.3122000000003</v>
      </c>
      <c r="MF104" s="48">
        <v>1191.6816299999998</v>
      </c>
      <c r="MG104" s="48">
        <v>1786.3400500000005</v>
      </c>
      <c r="MH104" s="48">
        <v>1711.1066900000001</v>
      </c>
      <c r="MI104" s="48">
        <v>1942.8240000000001</v>
      </c>
      <c r="MJ104" s="48">
        <v>814.36099999999999</v>
      </c>
      <c r="MK104" s="48">
        <v>1197.41588</v>
      </c>
      <c r="ML104" s="48">
        <v>1572.4421399999999</v>
      </c>
      <c r="MM104" s="48">
        <v>2073.1638699999999</v>
      </c>
      <c r="MN104" s="48">
        <v>2439.3306600000001</v>
      </c>
      <c r="MO104" s="48">
        <v>2138.5730800000001</v>
      </c>
      <c r="MP104" s="48">
        <v>2080.5632799999994</v>
      </c>
      <c r="MQ104" s="48">
        <v>2112.6154999999999</v>
      </c>
      <c r="MR104" s="48">
        <v>1973.1908099999998</v>
      </c>
      <c r="MS104" s="48">
        <v>1563.2100399999999</v>
      </c>
      <c r="MT104" s="48">
        <v>1658.24611</v>
      </c>
      <c r="MU104" s="48">
        <v>2652.7901499999998</v>
      </c>
      <c r="MV104" s="48">
        <v>1810.6695500000003</v>
      </c>
      <c r="MW104" s="48">
        <v>2189.1162300000001</v>
      </c>
      <c r="MX104" s="48">
        <v>2065.855309999999</v>
      </c>
      <c r="MY104" s="48">
        <v>3604.3868600000001</v>
      </c>
      <c r="MZ104" s="48">
        <v>3797.1224200000001</v>
      </c>
      <c r="NA104" s="48">
        <v>4163.2089999999998</v>
      </c>
      <c r="NB104" s="48">
        <v>4899.27556</v>
      </c>
      <c r="NC104" s="48">
        <v>3869.8393099999994</v>
      </c>
      <c r="ND104" s="48">
        <v>3409.6161999999986</v>
      </c>
      <c r="NE104" s="48">
        <v>2267.1295300000002</v>
      </c>
      <c r="NF104" s="48">
        <v>2745.62619</v>
      </c>
      <c r="NG104" s="48">
        <v>3780.2652700000003</v>
      </c>
      <c r="NH104" s="48">
        <v>4447.2640000000001</v>
      </c>
      <c r="NI104" s="48">
        <v>4675.0918400000019</v>
      </c>
      <c r="NJ104" s="48">
        <v>3281.4696999999992</v>
      </c>
      <c r="NK104" s="48">
        <v>3978.3829999999998</v>
      </c>
      <c r="NL104" s="48">
        <v>3536.3723599999998</v>
      </c>
      <c r="NM104" s="48">
        <v>3790.7896499999993</v>
      </c>
      <c r="NN104" s="48">
        <v>3575.0219999999999</v>
      </c>
      <c r="NO104" s="48">
        <v>2441.1777400000005</v>
      </c>
      <c r="NP104" s="48">
        <v>2848.3954600000006</v>
      </c>
      <c r="NQ104" s="48">
        <v>3048.1590000000001</v>
      </c>
      <c r="NR104" s="48">
        <v>2236.4639399999992</v>
      </c>
      <c r="NS104" s="48">
        <v>4484</v>
      </c>
      <c r="NT104" s="48">
        <v>3621.646389999999</v>
      </c>
      <c r="NU104" s="48">
        <v>4475.058869999998</v>
      </c>
      <c r="NV104" s="48">
        <v>4235.1431300000031</v>
      </c>
      <c r="NW104" s="48">
        <v>3430.54693</v>
      </c>
      <c r="NX104" s="48">
        <v>4387.529309999999</v>
      </c>
      <c r="NY104" s="48">
        <v>4231.7700000000013</v>
      </c>
      <c r="NZ104" s="48">
        <v>3885.37192</v>
      </c>
      <c r="OA104" s="48">
        <v>3469.4040500000006</v>
      </c>
      <c r="OB104" s="48">
        <v>3703.7919999999999</v>
      </c>
      <c r="OC104" s="48">
        <v>4066.577929999999</v>
      </c>
      <c r="OD104" s="48">
        <v>4712.6851099999994</v>
      </c>
      <c r="OE104" s="48">
        <v>5287.193949999998</v>
      </c>
      <c r="OF104" s="48">
        <v>4970.0926199999976</v>
      </c>
      <c r="OG104" s="48">
        <v>4817.9656799999966</v>
      </c>
      <c r="OH104" s="48">
        <v>4046.5690799999988</v>
      </c>
      <c r="OI104" s="48">
        <v>4383.5169999999998</v>
      </c>
      <c r="OJ104" s="48">
        <v>4464.1005280000008</v>
      </c>
      <c r="OK104" s="48">
        <v>4465.391579000001</v>
      </c>
      <c r="OL104" s="48">
        <v>4101.6869139999999</v>
      </c>
      <c r="OM104" s="48">
        <v>4416.9477399999978</v>
      </c>
      <c r="ON104" s="48">
        <v>4353.3076619999965</v>
      </c>
      <c r="OO104" s="48">
        <v>4592.7619700000014</v>
      </c>
      <c r="OP104" s="48">
        <v>4384.7095099999988</v>
      </c>
      <c r="OQ104" s="48">
        <v>4445.665</v>
      </c>
      <c r="OR104" s="48">
        <v>5005.1809999999996</v>
      </c>
      <c r="OS104" s="48">
        <v>4807.7250000000004</v>
      </c>
      <c r="OT104" s="48">
        <v>4321.2211699999989</v>
      </c>
      <c r="OU104" s="48">
        <v>6223.9086799999968</v>
      </c>
      <c r="OV104" s="48">
        <v>5655.3212559999984</v>
      </c>
      <c r="OW104" s="48">
        <v>4183.7407200000025</v>
      </c>
      <c r="OX104" s="48">
        <v>4452.9744000000055</v>
      </c>
      <c r="OY104" s="48">
        <v>4402.3540000000003</v>
      </c>
      <c r="OZ104" s="48">
        <v>4522.5060000000003</v>
      </c>
      <c r="PA104" s="48">
        <v>3439.058</v>
      </c>
      <c r="PB104" s="48">
        <v>5422</v>
      </c>
      <c r="PC104" s="48">
        <v>6077</v>
      </c>
      <c r="PD104" s="48">
        <v>5738.12</v>
      </c>
      <c r="PE104" s="48">
        <v>5088.6028599999991</v>
      </c>
      <c r="PF104" s="48">
        <v>5501.5860000000002</v>
      </c>
      <c r="PG104" s="48">
        <v>7449.7849999999999</v>
      </c>
      <c r="PH104" s="48">
        <v>5942.3760000000002</v>
      </c>
    </row>
    <row r="105" spans="1:739" s="35" customFormat="1" ht="15.75" customHeight="1" x14ac:dyDescent="0.3">
      <c r="A105" s="35" t="s">
        <v>89</v>
      </c>
      <c r="B105" s="46" t="s">
        <v>117</v>
      </c>
      <c r="C105" s="47" t="s">
        <v>58</v>
      </c>
      <c r="D105" s="48" t="s">
        <v>58</v>
      </c>
      <c r="E105" s="48" t="s">
        <v>58</v>
      </c>
      <c r="F105" s="48" t="s">
        <v>58</v>
      </c>
      <c r="G105" s="48" t="s">
        <v>58</v>
      </c>
      <c r="H105" s="48" t="s">
        <v>58</v>
      </c>
      <c r="I105" s="48" t="s">
        <v>58</v>
      </c>
      <c r="J105" s="48" t="s">
        <v>58</v>
      </c>
      <c r="K105" s="48" t="s">
        <v>58</v>
      </c>
      <c r="L105" s="48" t="s">
        <v>58</v>
      </c>
      <c r="M105" s="48" t="s">
        <v>58</v>
      </c>
      <c r="N105" s="48" t="s">
        <v>58</v>
      </c>
      <c r="O105" s="48" t="s">
        <v>58</v>
      </c>
      <c r="P105" s="48" t="s">
        <v>58</v>
      </c>
      <c r="Q105" s="48" t="s">
        <v>58</v>
      </c>
      <c r="R105" s="48" t="s">
        <v>58</v>
      </c>
      <c r="S105" s="48" t="s">
        <v>58</v>
      </c>
      <c r="T105" s="48" t="s">
        <v>58</v>
      </c>
      <c r="U105" s="48" t="s">
        <v>58</v>
      </c>
      <c r="V105" s="48" t="s">
        <v>58</v>
      </c>
      <c r="W105" s="48" t="s">
        <v>58</v>
      </c>
      <c r="X105" s="48" t="s">
        <v>58</v>
      </c>
      <c r="Y105" s="48" t="s">
        <v>58</v>
      </c>
      <c r="Z105" s="48" t="s">
        <v>58</v>
      </c>
      <c r="AA105" s="48" t="s">
        <v>58</v>
      </c>
      <c r="AB105" s="48" t="s">
        <v>58</v>
      </c>
      <c r="AC105" s="48" t="s">
        <v>58</v>
      </c>
      <c r="AD105" s="48" t="s">
        <v>58</v>
      </c>
      <c r="AE105" s="48" t="s">
        <v>58</v>
      </c>
      <c r="AF105" s="48" t="s">
        <v>58</v>
      </c>
      <c r="AG105" s="48" t="s">
        <v>58</v>
      </c>
      <c r="AH105" s="48" t="s">
        <v>58</v>
      </c>
      <c r="AI105" s="48" t="s">
        <v>58</v>
      </c>
      <c r="AJ105" s="48" t="s">
        <v>58</v>
      </c>
      <c r="AK105" s="48" t="s">
        <v>58</v>
      </c>
      <c r="AL105" s="48" t="s">
        <v>58</v>
      </c>
      <c r="AM105" s="48" t="s">
        <v>58</v>
      </c>
      <c r="AN105" s="48" t="s">
        <v>58</v>
      </c>
      <c r="AO105" s="48" t="s">
        <v>58</v>
      </c>
      <c r="AP105" s="48" t="s">
        <v>58</v>
      </c>
      <c r="AQ105" s="48">
        <v>629.18600000000004</v>
      </c>
      <c r="AR105" s="48">
        <v>271</v>
      </c>
      <c r="AS105" s="48">
        <v>300.89999999999998</v>
      </c>
      <c r="AT105" s="48">
        <v>84</v>
      </c>
      <c r="AU105" s="48">
        <v>264.75</v>
      </c>
      <c r="AV105" s="48" t="s">
        <v>58</v>
      </c>
      <c r="AW105" s="48">
        <v>96.6</v>
      </c>
      <c r="AX105" s="48">
        <v>6472</v>
      </c>
      <c r="AY105" s="48" t="s">
        <v>58</v>
      </c>
      <c r="AZ105" s="48" t="s">
        <v>58</v>
      </c>
      <c r="BA105" s="48" t="s">
        <v>58</v>
      </c>
      <c r="BB105" s="48" t="s">
        <v>58</v>
      </c>
      <c r="BC105" s="48" t="s">
        <v>58</v>
      </c>
      <c r="BD105" s="48" t="s">
        <v>58</v>
      </c>
      <c r="BE105" s="48" t="s">
        <v>58</v>
      </c>
      <c r="BF105" s="48" t="s">
        <v>58</v>
      </c>
      <c r="BG105" s="48" t="s">
        <v>58</v>
      </c>
      <c r="BH105" s="48" t="s">
        <v>58</v>
      </c>
      <c r="BI105" s="48" t="s">
        <v>58</v>
      </c>
      <c r="BJ105" s="48" t="s">
        <v>58</v>
      </c>
      <c r="BK105" s="48" t="s">
        <v>58</v>
      </c>
      <c r="BL105" s="48" t="s">
        <v>58</v>
      </c>
      <c r="BM105" s="48" t="s">
        <v>58</v>
      </c>
      <c r="BN105" s="48" t="s">
        <v>58</v>
      </c>
      <c r="BO105" s="48">
        <v>3888.761</v>
      </c>
      <c r="BP105" s="48">
        <v>5851.7349999999997</v>
      </c>
      <c r="BQ105" s="48"/>
      <c r="BR105" s="48"/>
      <c r="BS105" s="48">
        <v>1888.259</v>
      </c>
      <c r="BT105" s="48">
        <v>4504.2240000000002</v>
      </c>
      <c r="BU105" s="48">
        <v>5433.6729999999998</v>
      </c>
      <c r="BV105" s="48">
        <v>4013.2579999999998</v>
      </c>
      <c r="BW105" s="48">
        <v>3091.64</v>
      </c>
      <c r="BX105" s="48">
        <v>1289.058</v>
      </c>
      <c r="BY105" s="48">
        <v>2845.404</v>
      </c>
      <c r="BZ105" s="48">
        <v>1448.6559999999999</v>
      </c>
      <c r="CA105" s="48">
        <v>2907.616</v>
      </c>
      <c r="CB105" s="48">
        <v>2828.5160000000001</v>
      </c>
      <c r="CC105" s="48">
        <v>2595.739</v>
      </c>
      <c r="CD105" s="48">
        <v>2629.7539999999999</v>
      </c>
      <c r="CE105" s="48">
        <v>5467.59</v>
      </c>
      <c r="CF105" s="48">
        <v>3295.8110000000001</v>
      </c>
      <c r="CG105" s="48">
        <v>3476.5949999999998</v>
      </c>
      <c r="CH105" s="48">
        <v>2021</v>
      </c>
      <c r="CI105" s="48"/>
      <c r="CJ105" s="48"/>
      <c r="CK105" s="48"/>
      <c r="CL105" s="48">
        <v>4311.9830000000002</v>
      </c>
      <c r="CM105" s="48">
        <v>4587.8969999999999</v>
      </c>
      <c r="CN105" s="48">
        <v>23093</v>
      </c>
      <c r="CO105" s="48" t="s">
        <v>58</v>
      </c>
      <c r="CP105" s="48" t="s">
        <v>58</v>
      </c>
      <c r="CQ105" s="48" t="s">
        <v>58</v>
      </c>
      <c r="CR105" s="48" t="s">
        <v>58</v>
      </c>
      <c r="CS105" s="48" t="s">
        <v>58</v>
      </c>
      <c r="CT105" s="48" t="s">
        <v>58</v>
      </c>
      <c r="CU105" s="48" t="s">
        <v>58</v>
      </c>
      <c r="CV105" s="48" t="s">
        <v>58</v>
      </c>
      <c r="CW105" s="48" t="s">
        <v>58</v>
      </c>
      <c r="CX105" s="48" t="s">
        <v>58</v>
      </c>
      <c r="CY105" s="48" t="s">
        <v>58</v>
      </c>
      <c r="CZ105" s="48" t="s">
        <v>58</v>
      </c>
      <c r="DA105" s="48" t="s">
        <v>58</v>
      </c>
      <c r="DB105" s="48" t="s">
        <v>58</v>
      </c>
      <c r="DC105" s="48" t="s">
        <v>58</v>
      </c>
      <c r="DD105" s="48" t="s">
        <v>58</v>
      </c>
      <c r="DE105" s="48" t="s">
        <v>58</v>
      </c>
      <c r="DF105" s="48" t="s">
        <v>58</v>
      </c>
      <c r="DG105" s="48" t="s">
        <v>58</v>
      </c>
      <c r="DH105" s="48">
        <v>87.1</v>
      </c>
      <c r="DI105" s="48">
        <v>302.72000000000003</v>
      </c>
      <c r="DJ105" s="48">
        <v>1858.7</v>
      </c>
      <c r="DK105" s="48">
        <v>2401.23</v>
      </c>
      <c r="DL105" s="48">
        <v>2459.4</v>
      </c>
      <c r="DM105" s="48">
        <v>2272.13</v>
      </c>
      <c r="DN105" s="48">
        <v>2671.16</v>
      </c>
      <c r="DO105" s="48">
        <v>2515.9699999999998</v>
      </c>
      <c r="DP105" s="48">
        <v>2775.6</v>
      </c>
      <c r="DQ105" s="48">
        <v>3038.92</v>
      </c>
      <c r="DR105" s="48">
        <v>2029.57</v>
      </c>
      <c r="DS105" s="48">
        <v>2813.81</v>
      </c>
      <c r="DT105" s="48">
        <v>2028.69</v>
      </c>
      <c r="DU105" s="48">
        <v>1893.93</v>
      </c>
      <c r="DV105" s="48">
        <v>0</v>
      </c>
      <c r="DW105" s="48">
        <v>0</v>
      </c>
      <c r="DX105" s="48">
        <v>0</v>
      </c>
      <c r="DY105" s="48">
        <v>1965</v>
      </c>
      <c r="DZ105" s="48">
        <v>1698</v>
      </c>
      <c r="EA105" s="48">
        <v>117.5</v>
      </c>
      <c r="EB105" s="48">
        <v>713.56</v>
      </c>
      <c r="EC105" s="48">
        <v>2568.31</v>
      </c>
      <c r="ED105" s="48">
        <v>2088.6060000000002</v>
      </c>
      <c r="EE105" s="48"/>
      <c r="EF105" s="48">
        <v>2157.6999999999998</v>
      </c>
      <c r="EG105" s="48">
        <v>1629.9</v>
      </c>
      <c r="EH105" s="48">
        <v>1625.02</v>
      </c>
      <c r="EI105" s="48">
        <v>1673.02</v>
      </c>
      <c r="EJ105" s="48">
        <v>1828.61</v>
      </c>
      <c r="EK105" s="48">
        <v>1718.1</v>
      </c>
      <c r="EL105" s="48">
        <v>1718.1</v>
      </c>
      <c r="EM105" s="48">
        <v>1896.81</v>
      </c>
      <c r="EN105" s="48">
        <v>1984</v>
      </c>
      <c r="EO105" s="48">
        <v>2134.4499999999998</v>
      </c>
      <c r="EP105" s="48">
        <v>9510</v>
      </c>
      <c r="EQ105" s="48">
        <v>10421.81</v>
      </c>
      <c r="ER105" s="48">
        <v>7866.56</v>
      </c>
      <c r="ES105" s="48">
        <v>7658.34</v>
      </c>
      <c r="ET105" s="48">
        <v>6454.47</v>
      </c>
      <c r="EU105" s="48">
        <v>4414</v>
      </c>
      <c r="EV105" s="48">
        <v>4707.12</v>
      </c>
      <c r="EW105" s="48">
        <v>4524</v>
      </c>
      <c r="EX105" s="48">
        <v>4343.1499999999996</v>
      </c>
      <c r="EY105" s="48">
        <v>4210.8500000000004</v>
      </c>
      <c r="EZ105" s="48">
        <v>5056.32</v>
      </c>
      <c r="FA105" s="48">
        <v>4549.8999999999996</v>
      </c>
      <c r="FB105" s="48">
        <v>6733.38</v>
      </c>
      <c r="FC105" s="48">
        <v>5624.67</v>
      </c>
      <c r="FD105" s="48">
        <v>5308.23</v>
      </c>
      <c r="FE105" s="48">
        <v>5948.03</v>
      </c>
      <c r="FF105" s="48">
        <v>5736.7</v>
      </c>
      <c r="FG105" s="48">
        <v>7136.79</v>
      </c>
      <c r="FH105" s="48">
        <v>6009.78</v>
      </c>
      <c r="FI105" s="48">
        <v>9820.7999999999993</v>
      </c>
      <c r="FJ105" s="48">
        <v>8454.75</v>
      </c>
      <c r="FK105" s="48">
        <v>7459.43</v>
      </c>
      <c r="FL105" s="48">
        <v>5258.5</v>
      </c>
      <c r="FM105" s="48">
        <v>6408.24</v>
      </c>
      <c r="FN105" s="48">
        <v>5622.97</v>
      </c>
      <c r="FO105" s="48">
        <v>5211.0200000000004</v>
      </c>
      <c r="FP105" s="48">
        <v>5211.0200000000004</v>
      </c>
      <c r="FQ105" s="48">
        <v>4755.07</v>
      </c>
      <c r="FR105" s="48">
        <v>5599.19</v>
      </c>
      <c r="FS105" s="48">
        <v>4914.17</v>
      </c>
      <c r="FT105" s="48">
        <v>5859.73</v>
      </c>
      <c r="FU105" s="48">
        <v>5345.26</v>
      </c>
      <c r="FV105" s="48">
        <v>6056.4</v>
      </c>
      <c r="FW105" s="48">
        <v>5753.8</v>
      </c>
      <c r="FX105" s="48">
        <v>5695.04</v>
      </c>
      <c r="FY105" s="48">
        <v>5847.69</v>
      </c>
      <c r="FZ105" s="48">
        <v>5761.97</v>
      </c>
      <c r="GA105" s="48">
        <v>5768.23</v>
      </c>
      <c r="GB105" s="48">
        <v>7236.27</v>
      </c>
      <c r="GC105" s="48">
        <v>6255.49</v>
      </c>
      <c r="GD105" s="48">
        <v>7192.85</v>
      </c>
      <c r="GE105" s="48">
        <v>7751.23</v>
      </c>
      <c r="GF105" s="48">
        <v>9737.4</v>
      </c>
      <c r="GG105" s="48">
        <v>6929.79</v>
      </c>
      <c r="GH105" s="48">
        <v>6801.52</v>
      </c>
      <c r="GI105" s="48">
        <v>9612.0499999999993</v>
      </c>
      <c r="GJ105" s="48">
        <v>6574.74</v>
      </c>
      <c r="GK105" s="48">
        <v>7908.42</v>
      </c>
      <c r="GL105" s="48">
        <v>7004.61</v>
      </c>
      <c r="GM105" s="48">
        <v>6244.24</v>
      </c>
      <c r="GN105" s="48">
        <v>6777.65</v>
      </c>
      <c r="GO105" s="48">
        <v>6278.84</v>
      </c>
      <c r="GP105" s="48">
        <v>8387.68</v>
      </c>
      <c r="GQ105" s="48"/>
      <c r="GR105" s="48">
        <v>6384.08</v>
      </c>
      <c r="GS105" s="48">
        <v>5403</v>
      </c>
      <c r="GT105" s="48">
        <v>6585.91</v>
      </c>
      <c r="GU105" s="48" t="s">
        <v>58</v>
      </c>
      <c r="GV105" s="48" t="s">
        <v>58</v>
      </c>
      <c r="GW105" s="48" t="s">
        <v>58</v>
      </c>
      <c r="GX105" s="48" t="s">
        <v>58</v>
      </c>
      <c r="GY105" s="48" t="s">
        <v>58</v>
      </c>
      <c r="GZ105" s="48" t="s">
        <v>58</v>
      </c>
      <c r="HA105" s="48" t="s">
        <v>58</v>
      </c>
      <c r="HB105" s="48" t="s">
        <v>58</v>
      </c>
      <c r="HC105" s="48" t="s">
        <v>58</v>
      </c>
      <c r="HD105" s="48" t="s">
        <v>58</v>
      </c>
      <c r="HE105" s="48" t="s">
        <v>58</v>
      </c>
      <c r="HF105" s="48" t="s">
        <v>58</v>
      </c>
      <c r="HG105" s="48" t="s">
        <v>58</v>
      </c>
      <c r="HH105" s="48" t="s">
        <v>58</v>
      </c>
      <c r="HI105" s="48" t="s">
        <v>58</v>
      </c>
      <c r="HJ105" s="48" t="s">
        <v>58</v>
      </c>
      <c r="HK105" s="48">
        <v>549.49</v>
      </c>
      <c r="HL105" s="48" t="s">
        <v>58</v>
      </c>
      <c r="HM105" s="48" t="s">
        <v>58</v>
      </c>
      <c r="HN105" s="48" t="s">
        <v>58</v>
      </c>
      <c r="HO105" s="48" t="s">
        <v>58</v>
      </c>
      <c r="HP105" s="48">
        <v>8269.08</v>
      </c>
      <c r="HQ105" s="48" t="s">
        <v>58</v>
      </c>
      <c r="HR105" s="48" t="s">
        <v>58</v>
      </c>
      <c r="HS105" s="48" t="s">
        <v>58</v>
      </c>
      <c r="HT105" s="48" t="s">
        <v>58</v>
      </c>
      <c r="HU105" s="48" t="s">
        <v>58</v>
      </c>
      <c r="HV105" s="48" t="s">
        <v>58</v>
      </c>
      <c r="HW105" s="48" t="s">
        <v>58</v>
      </c>
      <c r="HX105" s="48" t="s">
        <v>58</v>
      </c>
      <c r="HY105" s="48" t="s">
        <v>58</v>
      </c>
      <c r="HZ105" s="48" t="s">
        <v>58</v>
      </c>
      <c r="IA105" s="48" t="s">
        <v>58</v>
      </c>
      <c r="IB105" s="48" t="s">
        <v>58</v>
      </c>
      <c r="IC105" s="48" t="s">
        <v>58</v>
      </c>
      <c r="ID105" s="48" t="s">
        <v>58</v>
      </c>
      <c r="IE105" s="48" t="s">
        <v>58</v>
      </c>
      <c r="IF105" s="48" t="s">
        <v>58</v>
      </c>
      <c r="IG105" s="48" t="s">
        <v>58</v>
      </c>
      <c r="IH105" s="48" t="s">
        <v>58</v>
      </c>
      <c r="II105" s="48" t="s">
        <v>58</v>
      </c>
      <c r="IJ105" s="48" t="s">
        <v>58</v>
      </c>
      <c r="IK105" s="48" t="s">
        <v>58</v>
      </c>
      <c r="IL105" s="48" t="s">
        <v>58</v>
      </c>
      <c r="IM105" s="48" t="s">
        <v>58</v>
      </c>
      <c r="IN105" s="48" t="s">
        <v>58</v>
      </c>
      <c r="IO105" s="48" t="s">
        <v>65</v>
      </c>
      <c r="IP105" s="48"/>
      <c r="IQ105" s="48" t="s">
        <v>65</v>
      </c>
      <c r="IR105" s="48">
        <v>8912.64</v>
      </c>
      <c r="IS105" s="48" t="s">
        <v>65</v>
      </c>
      <c r="IT105" s="48">
        <v>9869.0897999999997</v>
      </c>
      <c r="IU105" s="48" t="s">
        <v>65</v>
      </c>
      <c r="IV105" s="48" t="s">
        <v>65</v>
      </c>
      <c r="IW105" s="48" t="s">
        <v>65</v>
      </c>
      <c r="IX105" s="48" t="s">
        <v>65</v>
      </c>
      <c r="IY105" s="48" t="s">
        <v>65</v>
      </c>
      <c r="IZ105" s="48" t="s">
        <v>65</v>
      </c>
      <c r="JA105" s="48" t="s">
        <v>65</v>
      </c>
      <c r="JB105" s="48" t="s">
        <v>65</v>
      </c>
      <c r="JC105" s="48" t="s">
        <v>65</v>
      </c>
      <c r="JD105" s="48" t="s">
        <v>65</v>
      </c>
      <c r="JE105" s="48">
        <v>11028.4668</v>
      </c>
      <c r="JF105" s="48">
        <v>10111.311</v>
      </c>
      <c r="JG105" s="48">
        <v>10648.819579999999</v>
      </c>
      <c r="JH105" s="48">
        <v>10825.36205</v>
      </c>
      <c r="JI105" s="48">
        <v>9844.3650400000006</v>
      </c>
      <c r="JJ105" s="48">
        <v>10761.545</v>
      </c>
      <c r="JK105" s="48">
        <v>10983.008</v>
      </c>
      <c r="JL105" s="48">
        <v>12828.21488</v>
      </c>
      <c r="JM105" s="48"/>
      <c r="JN105" s="48">
        <v>10390.938</v>
      </c>
      <c r="JO105" s="48"/>
      <c r="JP105" s="48">
        <v>10293.221</v>
      </c>
      <c r="JQ105" s="48">
        <v>10724.781000000001</v>
      </c>
      <c r="JR105" s="48">
        <v>11264.171</v>
      </c>
      <c r="JS105" s="48">
        <v>11688.056</v>
      </c>
      <c r="JT105" s="48">
        <v>13038.365</v>
      </c>
      <c r="JU105" s="48">
        <v>11812.57345</v>
      </c>
      <c r="JV105" s="48">
        <v>12341.8716</v>
      </c>
      <c r="JW105" s="48">
        <v>11525.672500000001</v>
      </c>
      <c r="JX105" s="48">
        <v>12516.995449999999</v>
      </c>
      <c r="JY105" s="48">
        <v>10890.329250000001</v>
      </c>
      <c r="JZ105" s="48">
        <v>9486.7219000000005</v>
      </c>
      <c r="KA105" s="48">
        <v>10530.63385</v>
      </c>
      <c r="KB105" s="48">
        <v>9786.9588500000009</v>
      </c>
      <c r="KC105" s="48">
        <v>9901.2210500000001</v>
      </c>
      <c r="KD105" s="48">
        <v>10721.2268</v>
      </c>
      <c r="KE105" s="48">
        <v>9714.89545</v>
      </c>
      <c r="KF105" s="48">
        <v>11487.450800000001</v>
      </c>
      <c r="KG105" s="48">
        <v>10549.358699999999</v>
      </c>
      <c r="KH105" s="48">
        <v>9664.6733499999991</v>
      </c>
      <c r="KI105" s="48">
        <v>9044.3060000000005</v>
      </c>
      <c r="KJ105" s="48">
        <v>10417.7845</v>
      </c>
      <c r="KK105" s="48">
        <v>9550.8551500000012</v>
      </c>
      <c r="KL105" s="48">
        <v>7885.25965</v>
      </c>
      <c r="KM105" s="48">
        <v>10689.9791</v>
      </c>
      <c r="KN105" s="48">
        <v>8956.3164499999984</v>
      </c>
      <c r="KO105" s="48">
        <v>8362.8549000000003</v>
      </c>
      <c r="KP105" s="48">
        <v>7757.8142500000004</v>
      </c>
      <c r="KQ105" s="48">
        <v>9880.5393000000004</v>
      </c>
      <c r="KR105" s="48">
        <v>9329.0154000000002</v>
      </c>
      <c r="KS105" s="48">
        <v>9695.5490000000009</v>
      </c>
      <c r="KT105" s="48">
        <v>9080.6095000000005</v>
      </c>
      <c r="KU105" s="48">
        <v>9015.9730500000005</v>
      </c>
      <c r="KV105" s="48">
        <v>10615.0749</v>
      </c>
      <c r="KW105" s="48">
        <v>9253.5575000000008</v>
      </c>
      <c r="KX105" s="48">
        <v>8661.3399000000009</v>
      </c>
      <c r="KY105" s="48">
        <v>9315.9464000000007</v>
      </c>
      <c r="KZ105" s="48">
        <v>9438.9755999999998</v>
      </c>
      <c r="LA105" s="48">
        <v>9438.4521000000022</v>
      </c>
      <c r="LB105" s="48">
        <v>10522.231</v>
      </c>
      <c r="LC105" s="48">
        <v>10614.475</v>
      </c>
      <c r="LD105" s="48">
        <v>10301.476000000001</v>
      </c>
      <c r="LE105" s="48">
        <v>9259.9680000000008</v>
      </c>
      <c r="LF105" s="48">
        <v>10245.235000000001</v>
      </c>
      <c r="LG105" s="48">
        <v>9751.8259999999991</v>
      </c>
      <c r="LH105" s="48">
        <v>11962.112999999999</v>
      </c>
      <c r="LI105" s="48">
        <v>9493.1209999999992</v>
      </c>
      <c r="LJ105" s="48">
        <v>9304.9120000000003</v>
      </c>
      <c r="LK105" s="48">
        <v>9842.9249999999993</v>
      </c>
      <c r="LL105" s="48">
        <v>9707.8799999999992</v>
      </c>
      <c r="LM105" s="48">
        <v>9011.5059999999994</v>
      </c>
      <c r="LN105" s="48">
        <v>9427.7189999999991</v>
      </c>
      <c r="LO105" s="48">
        <v>11210.726000000001</v>
      </c>
      <c r="LP105" s="48">
        <v>10232.891</v>
      </c>
      <c r="LQ105" s="48">
        <v>9683.634</v>
      </c>
      <c r="LR105" s="48">
        <v>10003.074000000001</v>
      </c>
      <c r="LS105" s="48">
        <v>10793.441999999999</v>
      </c>
      <c r="LT105" s="48">
        <v>10514.816999999999</v>
      </c>
      <c r="LU105" s="48">
        <v>10538.074000000001</v>
      </c>
      <c r="LV105" s="48">
        <v>8901.2260000000006</v>
      </c>
      <c r="LW105" s="48">
        <v>10001.658099999999</v>
      </c>
      <c r="LX105" s="48">
        <v>9354.3889999999992</v>
      </c>
      <c r="LY105" s="48">
        <v>9965.1129999999994</v>
      </c>
      <c r="LZ105" s="48">
        <v>9723.9815999999992</v>
      </c>
      <c r="MA105" s="48">
        <v>9493.1209999999992</v>
      </c>
      <c r="MB105" s="48">
        <v>10270.672</v>
      </c>
      <c r="MC105" s="48">
        <v>9975.5280000000002</v>
      </c>
      <c r="MD105" s="48">
        <v>10660.84</v>
      </c>
      <c r="ME105" s="48">
        <v>10778.906999999999</v>
      </c>
      <c r="MF105" s="48">
        <v>11300.477999999999</v>
      </c>
      <c r="MG105" s="48">
        <v>10785.431</v>
      </c>
      <c r="MH105" s="48">
        <v>10617.393</v>
      </c>
      <c r="MI105" s="48">
        <v>7637.5249999999996</v>
      </c>
      <c r="MJ105" s="48">
        <v>2293.5680000000002</v>
      </c>
      <c r="MK105" s="48">
        <v>2901.8960000000002</v>
      </c>
      <c r="ML105" s="48">
        <v>4078.4</v>
      </c>
      <c r="MM105" s="48">
        <v>3598.9760000000001</v>
      </c>
      <c r="MN105" s="48">
        <v>3707.4589999999998</v>
      </c>
      <c r="MO105" s="48">
        <v>4368.3609999999999</v>
      </c>
      <c r="MP105" s="48">
        <v>6525.26</v>
      </c>
      <c r="MQ105" s="48">
        <v>7074.8760000000002</v>
      </c>
      <c r="MR105" s="48">
        <v>7463.4409999999998</v>
      </c>
      <c r="MS105" s="48">
        <v>6745.8459999999995</v>
      </c>
      <c r="MT105" s="48">
        <v>6185.5079999999998</v>
      </c>
      <c r="MU105" s="48">
        <v>7544.2669999999998</v>
      </c>
      <c r="MV105" s="48">
        <v>7894.4650000000001</v>
      </c>
      <c r="MW105" s="48">
        <v>7284.7190000000001</v>
      </c>
      <c r="MX105" s="48">
        <v>7710.3</v>
      </c>
      <c r="MY105" s="48">
        <v>7617.42</v>
      </c>
      <c r="MZ105" s="48">
        <v>7741.1769999999997</v>
      </c>
      <c r="NA105" s="48">
        <v>7952.3909999999996</v>
      </c>
      <c r="NB105" s="48">
        <v>8479.3050000000003</v>
      </c>
      <c r="NC105" s="48">
        <v>7469.2746799999995</v>
      </c>
      <c r="ND105" s="48">
        <v>8522.4120000000003</v>
      </c>
      <c r="NE105" s="48">
        <v>8218.0069999999996</v>
      </c>
      <c r="NF105" s="48">
        <v>6092.8585599999997</v>
      </c>
      <c r="NG105" s="48">
        <v>7730.6109999999999</v>
      </c>
      <c r="NH105" s="48">
        <v>7828.4620000000004</v>
      </c>
      <c r="NI105" s="48">
        <v>8070.7929999999997</v>
      </c>
      <c r="NJ105" s="48">
        <v>9951.3529999999992</v>
      </c>
      <c r="NK105" s="48">
        <v>9748.42</v>
      </c>
      <c r="NL105" s="48">
        <v>9940.4480000000003</v>
      </c>
      <c r="NM105" s="48">
        <v>8115.0309999999999</v>
      </c>
      <c r="NN105" s="48">
        <v>8290.5789999999997</v>
      </c>
      <c r="NO105" s="48">
        <v>8524.1640000000007</v>
      </c>
      <c r="NP105" s="48">
        <v>9272.2189999999991</v>
      </c>
      <c r="NQ105" s="48">
        <v>8542.5310000000009</v>
      </c>
      <c r="NR105" s="48">
        <v>7432.277</v>
      </c>
      <c r="NS105" s="48">
        <v>8508</v>
      </c>
      <c r="NT105" s="48">
        <v>9381.3130000000001</v>
      </c>
      <c r="NU105" s="48">
        <v>11163.25</v>
      </c>
      <c r="NV105" s="48">
        <v>12346.105</v>
      </c>
      <c r="NW105" s="48">
        <v>15772.91</v>
      </c>
      <c r="NX105" s="48">
        <v>11699.769</v>
      </c>
      <c r="NY105" s="48">
        <v>9536.5460000000003</v>
      </c>
      <c r="NZ105" s="48">
        <v>10417.742</v>
      </c>
      <c r="OA105" s="48">
        <v>12008.144</v>
      </c>
      <c r="OB105" s="48">
        <v>47.857999999999997</v>
      </c>
      <c r="OC105" s="48">
        <v>9359.9985200000028</v>
      </c>
      <c r="OD105" s="48">
        <v>11734.473900000001</v>
      </c>
      <c r="OE105" s="48">
        <v>10786.973099999999</v>
      </c>
      <c r="OF105" s="48">
        <v>10360.147000000001</v>
      </c>
      <c r="OG105" s="48">
        <v>11006.354312757199</v>
      </c>
      <c r="OH105" s="48">
        <v>10716.905260000001</v>
      </c>
      <c r="OI105" s="48">
        <v>11092.670383173299</v>
      </c>
      <c r="OJ105" s="48">
        <v>11149.294321597319</v>
      </c>
      <c r="OK105" s="48">
        <v>10711.172324544026</v>
      </c>
      <c r="OL105" s="48">
        <v>10983.224759771545</v>
      </c>
      <c r="OM105" s="48">
        <v>10481.347885304296</v>
      </c>
      <c r="ON105" s="48">
        <v>11372.306073206619</v>
      </c>
      <c r="OO105" s="48">
        <v>11440.922656094153</v>
      </c>
      <c r="OP105" s="48">
        <v>10815.59253820169</v>
      </c>
      <c r="OQ105" s="48">
        <v>10696.238422500819</v>
      </c>
      <c r="OR105" s="48">
        <v>10965.711872265556</v>
      </c>
      <c r="OS105" s="48">
        <v>10948.610277656018</v>
      </c>
      <c r="OT105" s="48">
        <v>11172.376857474133</v>
      </c>
      <c r="OU105" s="48">
        <v>12327.410545798568</v>
      </c>
      <c r="OV105" s="48">
        <v>12512.606490309574</v>
      </c>
      <c r="OW105" s="48">
        <v>10516.084000000001</v>
      </c>
      <c r="OX105" s="48">
        <v>8622.4330000000009</v>
      </c>
      <c r="OY105" s="48">
        <v>9856.61</v>
      </c>
      <c r="OZ105" s="48">
        <v>12953.152</v>
      </c>
      <c r="PA105" s="48">
        <v>8932.2469999999994</v>
      </c>
      <c r="PB105" s="48">
        <v>9744</v>
      </c>
      <c r="PC105" s="48">
        <v>25027</v>
      </c>
      <c r="PD105" s="48">
        <v>13756.441999999999</v>
      </c>
      <c r="PE105" s="48">
        <v>11412.690500000001</v>
      </c>
      <c r="PF105" s="48">
        <v>7320.5559999999996</v>
      </c>
      <c r="PG105" s="48">
        <v>8665.3619999999992</v>
      </c>
      <c r="PH105" s="48">
        <v>11451.971</v>
      </c>
    </row>
    <row r="106" spans="1:739" s="35" customFormat="1" x14ac:dyDescent="0.3">
      <c r="A106" s="35" t="s">
        <v>90</v>
      </c>
      <c r="B106" s="46" t="s">
        <v>74</v>
      </c>
      <c r="C106" s="47" t="s">
        <v>58</v>
      </c>
      <c r="D106" s="48" t="s">
        <v>58</v>
      </c>
      <c r="E106" s="48" t="s">
        <v>58</v>
      </c>
      <c r="F106" s="48" t="s">
        <v>58</v>
      </c>
      <c r="G106" s="48" t="s">
        <v>58</v>
      </c>
      <c r="H106" s="48" t="s">
        <v>58</v>
      </c>
      <c r="I106" s="48" t="s">
        <v>58</v>
      </c>
      <c r="J106" s="48" t="s">
        <v>58</v>
      </c>
      <c r="K106" s="48" t="s">
        <v>58</v>
      </c>
      <c r="L106" s="48" t="s">
        <v>58</v>
      </c>
      <c r="M106" s="48" t="s">
        <v>58</v>
      </c>
      <c r="N106" s="48" t="s">
        <v>58</v>
      </c>
      <c r="O106" s="48">
        <v>26.3</v>
      </c>
      <c r="P106" s="48">
        <v>23.6</v>
      </c>
      <c r="Q106" s="48">
        <v>18.3</v>
      </c>
      <c r="R106" s="48">
        <v>27.3</v>
      </c>
      <c r="S106" s="48">
        <v>26.5</v>
      </c>
      <c r="T106" s="48">
        <v>26.4</v>
      </c>
      <c r="U106" s="48">
        <v>25.5</v>
      </c>
      <c r="V106" s="48">
        <v>19.899999999999999</v>
      </c>
      <c r="W106" s="48">
        <v>20.399999999999999</v>
      </c>
      <c r="X106" s="48">
        <v>18.399999999999999</v>
      </c>
      <c r="Y106" s="48">
        <v>22.3</v>
      </c>
      <c r="Z106" s="48">
        <v>20</v>
      </c>
      <c r="AA106" s="48">
        <v>20.5</v>
      </c>
      <c r="AB106" s="48">
        <v>21.9</v>
      </c>
      <c r="AC106" s="48">
        <v>20.3</v>
      </c>
      <c r="AD106" s="48" t="s">
        <v>58</v>
      </c>
      <c r="AE106" s="48" t="s">
        <v>58</v>
      </c>
      <c r="AF106" s="48" t="s">
        <v>58</v>
      </c>
      <c r="AG106" s="48" t="s">
        <v>58</v>
      </c>
      <c r="AH106" s="48" t="s">
        <v>58</v>
      </c>
      <c r="AI106" s="48" t="s">
        <v>58</v>
      </c>
      <c r="AJ106" s="48" t="s">
        <v>58</v>
      </c>
      <c r="AK106" s="48">
        <f>1160/1000</f>
        <v>1.1599999999999999</v>
      </c>
      <c r="AL106" s="48" t="s">
        <v>58</v>
      </c>
      <c r="AM106" s="48">
        <f>21389.5/1000</f>
        <v>21.389500000000002</v>
      </c>
      <c r="AN106" s="48">
        <f>3005.4/1000</f>
        <v>3.0054000000000003</v>
      </c>
      <c r="AO106" s="48">
        <f>2812.9/1000</f>
        <v>2.8129</v>
      </c>
      <c r="AP106" s="48">
        <f>18596/1000</f>
        <v>18.596</v>
      </c>
      <c r="AQ106" s="48">
        <f>17154.5/1000</f>
        <v>17.154499999999999</v>
      </c>
      <c r="AR106" s="48">
        <f>16794.44/1000</f>
        <v>16.794439999999998</v>
      </c>
      <c r="AS106" s="48">
        <f>16295/1000</f>
        <v>16.295000000000002</v>
      </c>
      <c r="AT106" s="48">
        <f>14605.5/1000</f>
        <v>14.605499999999999</v>
      </c>
      <c r="AU106" s="48">
        <f>16037/1000</f>
        <v>16.036999999999999</v>
      </c>
      <c r="AV106" s="48">
        <f>15982/1000</f>
        <v>15.981999999999999</v>
      </c>
      <c r="AW106" s="48">
        <f>15446.635/1000</f>
        <v>15.446635000000001</v>
      </c>
      <c r="AX106" s="48">
        <f>16706/1000</f>
        <v>16.706</v>
      </c>
      <c r="AY106" s="48">
        <f>18900/1000</f>
        <v>18.899999999999999</v>
      </c>
      <c r="AZ106" s="48">
        <f>17710.78/1000</f>
        <v>17.71078</v>
      </c>
      <c r="BA106" s="48">
        <f>15672.53/1000</f>
        <v>15.67253</v>
      </c>
      <c r="BB106" s="48">
        <f>19256.5/1000</f>
        <v>19.256499999999999</v>
      </c>
      <c r="BC106" s="48">
        <f>12845.405/1000</f>
        <v>12.845405000000001</v>
      </c>
      <c r="BD106" s="48">
        <f>15320/1000</f>
        <v>15.32</v>
      </c>
      <c r="BE106" s="48">
        <f>2936/1000</f>
        <v>2.9359999999999999</v>
      </c>
      <c r="BF106" s="48">
        <f>14332/1000</f>
        <v>14.332000000000001</v>
      </c>
      <c r="BG106" s="48">
        <f>14332/1000</f>
        <v>14.332000000000001</v>
      </c>
      <c r="BH106" s="48">
        <f>10848/1000</f>
        <v>10.848000000000001</v>
      </c>
      <c r="BI106" s="48">
        <f>11277/1000</f>
        <v>11.276999999999999</v>
      </c>
      <c r="BJ106" s="48">
        <f>11448/1000</f>
        <v>11.448</v>
      </c>
      <c r="BK106" s="48">
        <f>12645/1000</f>
        <v>12.645</v>
      </c>
      <c r="BL106" s="48">
        <f>13416.79/1000</f>
        <v>13.416790000000001</v>
      </c>
      <c r="BM106" s="48" t="s">
        <v>58</v>
      </c>
      <c r="BN106" s="48" t="s">
        <v>58</v>
      </c>
      <c r="BO106" s="48">
        <f>11957.124/1000</f>
        <v>11.957124</v>
      </c>
      <c r="BP106" s="48">
        <f>13400.663/1000</f>
        <v>13.400663</v>
      </c>
      <c r="BQ106" s="48">
        <f>14388.246/1000</f>
        <v>14.388245999999999</v>
      </c>
      <c r="BR106" s="48">
        <f>12755.453/1000</f>
        <v>12.755452999999999</v>
      </c>
      <c r="BS106" s="48">
        <f>13134.034/1000</f>
        <v>13.134034</v>
      </c>
      <c r="BT106" s="48">
        <f>13595.096/1000</f>
        <v>13.595096</v>
      </c>
      <c r="BU106" s="48">
        <f>14568.73/1000</f>
        <v>14.56873</v>
      </c>
      <c r="BV106" s="48">
        <f>15567.354/1000</f>
        <v>15.567354</v>
      </c>
      <c r="BW106" s="48">
        <f>16040.131/1000</f>
        <v>16.040130999999999</v>
      </c>
      <c r="BX106" s="48">
        <f>14942.177/1000</f>
        <v>14.942176999999999</v>
      </c>
      <c r="BY106" s="48">
        <f>13480.134/1000</f>
        <v>13.480134</v>
      </c>
      <c r="BZ106" s="48">
        <f>13989.311/1000</f>
        <v>13.989310999999999</v>
      </c>
      <c r="CA106" s="48">
        <f>12687.674/1000</f>
        <v>12.687674000000001</v>
      </c>
      <c r="CB106" s="48">
        <f>14359.556/1000</f>
        <v>14.359556000000001</v>
      </c>
      <c r="CC106" s="48">
        <f>13900.013/1000</f>
        <v>13.900013000000001</v>
      </c>
      <c r="CD106" s="48">
        <f>12436.476/1000</f>
        <v>12.436476000000001</v>
      </c>
      <c r="CE106" s="48">
        <f>14754.877/1000</f>
        <v>14.754877</v>
      </c>
      <c r="CF106" s="48">
        <f>13815.656/1000</f>
        <v>13.815656000000001</v>
      </c>
      <c r="CG106" s="48">
        <f>13526.355/1000</f>
        <v>13.526354999999999</v>
      </c>
      <c r="CH106" s="48">
        <f>13334.053/1000</f>
        <v>13.334052999999999</v>
      </c>
      <c r="CI106" s="48">
        <f>13574.122/1000</f>
        <v>13.574121999999999</v>
      </c>
      <c r="CJ106" s="48">
        <f>13851.401/1000</f>
        <v>13.851400999999999</v>
      </c>
      <c r="CK106" s="48">
        <f>12696.689/1000</f>
        <v>12.696689000000001</v>
      </c>
      <c r="CL106" s="48">
        <f>13210.299/1000</f>
        <v>13.210299000000001</v>
      </c>
      <c r="CM106" s="48">
        <f>11383.267/1000</f>
        <v>11.383267</v>
      </c>
      <c r="CN106" s="48">
        <f>12510.94/1000</f>
        <v>12.51094</v>
      </c>
      <c r="CO106" s="48">
        <f>13072.544/1000</f>
        <v>13.072544000000001</v>
      </c>
      <c r="CP106" s="48">
        <f>13238.69/1000</f>
        <v>13.23869</v>
      </c>
      <c r="CQ106" s="48">
        <f>13710.62/1000</f>
        <v>13.71062</v>
      </c>
      <c r="CR106" s="48">
        <f>14898.418/1000</f>
        <v>14.898417999999999</v>
      </c>
      <c r="CS106" s="48">
        <f>15001.944/1000</f>
        <v>15.001944</v>
      </c>
      <c r="CT106" s="48">
        <f>14667.004/1000</f>
        <v>14.667004</v>
      </c>
      <c r="CU106" s="48">
        <f>16175.381/1000</f>
        <v>16.175380999999998</v>
      </c>
      <c r="CV106" s="48">
        <f>14284.68/1000</f>
        <v>14.28468</v>
      </c>
      <c r="CW106" s="48">
        <f>15639.125/1000</f>
        <v>15.639125</v>
      </c>
      <c r="CX106" s="48">
        <f>16506.958/1000</f>
        <v>16.506957999999997</v>
      </c>
      <c r="CY106" s="48">
        <f>13059.42/1000</f>
        <v>13.059419999999999</v>
      </c>
      <c r="CZ106" s="48">
        <f>15013/1000</f>
        <v>15.013</v>
      </c>
      <c r="DA106" s="48">
        <f>14023.74/1000</f>
        <v>14.02374</v>
      </c>
      <c r="DB106" s="48">
        <f>13044.6/1000</f>
        <v>13.044600000000001</v>
      </c>
      <c r="DC106" s="48">
        <f>13204.81/1000</f>
        <v>13.20481</v>
      </c>
      <c r="DD106" s="48">
        <f>12547.44/1000</f>
        <v>12.54744</v>
      </c>
      <c r="DE106" s="48">
        <f>15266.83/1000</f>
        <v>15.266830000000001</v>
      </c>
      <c r="DF106" s="48">
        <f>14667/1000</f>
        <v>14.667</v>
      </c>
      <c r="DG106" s="48">
        <v>38.47</v>
      </c>
      <c r="DH106" s="48">
        <v>35.94</v>
      </c>
      <c r="DI106" s="48">
        <v>23.23</v>
      </c>
      <c r="DJ106" s="48">
        <v>24.57</v>
      </c>
      <c r="DK106" s="48">
        <v>22.87</v>
      </c>
      <c r="DL106" s="48">
        <v>18.899999999999999</v>
      </c>
      <c r="DM106" s="48">
        <v>13.43979</v>
      </c>
      <c r="DN106" s="48">
        <v>13.28993</v>
      </c>
      <c r="DO106" s="48">
        <v>11.188549999999999</v>
      </c>
      <c r="DP106" s="48">
        <v>10.17</v>
      </c>
      <c r="DQ106" s="48">
        <v>12.215310000000001</v>
      </c>
      <c r="DR106" s="48">
        <v>11.13547</v>
      </c>
      <c r="DS106" s="48">
        <v>12.778</v>
      </c>
      <c r="DT106" s="48">
        <f>10604.46/1000</f>
        <v>10.60446</v>
      </c>
      <c r="DU106" s="48">
        <v>12.18</v>
      </c>
      <c r="DV106" s="48">
        <v>10.6</v>
      </c>
      <c r="DW106" s="48">
        <v>10.86</v>
      </c>
      <c r="DX106" s="48">
        <v>9.86</v>
      </c>
      <c r="DY106" s="48">
        <v>22.652000000000001</v>
      </c>
      <c r="DZ106" s="48">
        <f>26829.73/1000</f>
        <v>26.829729999999998</v>
      </c>
      <c r="EA106" s="48">
        <f>18699.91/1000</f>
        <v>18.699909999999999</v>
      </c>
      <c r="EB106" s="48">
        <f>24758.2/1000</f>
        <v>24.758200000000002</v>
      </c>
      <c r="EC106" s="48">
        <f>18298.02/1000</f>
        <v>18.298020000000001</v>
      </c>
      <c r="ED106" s="48">
        <f>17791.7/1000</f>
        <v>17.791700000000002</v>
      </c>
      <c r="EE106" s="48">
        <f>20915.63/1000</f>
        <v>20.91563</v>
      </c>
      <c r="EF106" s="48">
        <f>22094.69/1000</f>
        <v>22.09469</v>
      </c>
      <c r="EG106" s="48">
        <f>24020.03/1000</f>
        <v>24.020029999999998</v>
      </c>
      <c r="EH106" s="48">
        <f>25421.49/1000</f>
        <v>25.421490000000002</v>
      </c>
      <c r="EI106" s="48">
        <f>21747.36/1000</f>
        <v>21.74736</v>
      </c>
      <c r="EJ106" s="48">
        <f>20727.98/1000</f>
        <v>20.727979999999999</v>
      </c>
      <c r="EK106" s="48">
        <f>21462.59/1000</f>
        <v>21.462589999999999</v>
      </c>
      <c r="EL106" s="48">
        <f>19777.34/1000</f>
        <v>19.777339999999999</v>
      </c>
      <c r="EM106" s="48">
        <f>20655.97/1000</f>
        <v>20.65597</v>
      </c>
      <c r="EN106" s="48">
        <f>18195.65/1000</f>
        <v>18.195650000000001</v>
      </c>
      <c r="EO106" s="48">
        <f>17547.32/1000</f>
        <v>17.547319999999999</v>
      </c>
      <c r="EP106" s="48">
        <f>16807.1/1000</f>
        <v>16.807099999999998</v>
      </c>
      <c r="EQ106" s="48">
        <f>18350.97/1000</f>
        <v>18.35097</v>
      </c>
      <c r="ER106" s="48">
        <f>17654.28/1000</f>
        <v>17.65428</v>
      </c>
      <c r="ES106" s="48">
        <f>16623.23/1000</f>
        <v>16.62323</v>
      </c>
      <c r="ET106" s="48">
        <f>17266.67/1000</f>
        <v>17.266669999999998</v>
      </c>
      <c r="EU106" s="48">
        <f>16418.64/1000</f>
        <v>16.41864</v>
      </c>
      <c r="EV106" s="48">
        <f>16898.4/1000</f>
        <v>16.898400000000002</v>
      </c>
      <c r="EW106" s="48">
        <f>16669.57/1000</f>
        <v>16.66957</v>
      </c>
      <c r="EX106" s="48">
        <f>14873.7/1000</f>
        <v>14.873700000000001</v>
      </c>
      <c r="EY106" s="48">
        <f>16330.78/1000</f>
        <v>16.330780000000001</v>
      </c>
      <c r="EZ106" s="48">
        <f>15423.99/1000</f>
        <v>15.42399</v>
      </c>
      <c r="FA106" s="48">
        <f>16322.76/1000</f>
        <v>16.322759999999999</v>
      </c>
      <c r="FB106" s="48">
        <v>15.76355</v>
      </c>
      <c r="FC106" s="48">
        <v>19.08249</v>
      </c>
      <c r="FD106" s="48">
        <f>16791/1000</f>
        <v>16.791</v>
      </c>
      <c r="FE106" s="48">
        <f>14823.42/1000</f>
        <v>14.82342</v>
      </c>
      <c r="FF106" s="48">
        <f>16460.04/1000</f>
        <v>16.460039999999999</v>
      </c>
      <c r="FG106" s="48">
        <f>14126.29/1000</f>
        <v>14.126290000000001</v>
      </c>
      <c r="FH106" s="48">
        <f>15629.18/1000</f>
        <v>15.62918</v>
      </c>
      <c r="FI106" s="48">
        <f>14749.75/1000</f>
        <v>14.749750000000001</v>
      </c>
      <c r="FJ106" s="48">
        <f>4422.12/1000</f>
        <v>4.4221199999999996</v>
      </c>
      <c r="FK106" s="48">
        <f>3827.41/1000</f>
        <v>3.82741</v>
      </c>
      <c r="FL106" s="48" t="s">
        <v>59</v>
      </c>
      <c r="FM106" s="48" t="s">
        <v>59</v>
      </c>
      <c r="FN106" s="48" t="s">
        <v>59</v>
      </c>
      <c r="FO106" s="48">
        <f>4740.12/1000</f>
        <v>4.7401200000000001</v>
      </c>
      <c r="FP106" s="48">
        <f>4385.96/1000</f>
        <v>4.3859599999999999</v>
      </c>
      <c r="FQ106" s="48">
        <f>4834.78/1000</f>
        <v>4.8347799999999994</v>
      </c>
      <c r="FR106" s="48">
        <f>4440.08/1000</f>
        <v>4.44008</v>
      </c>
      <c r="FS106" s="48">
        <f>4476.39/1000</f>
        <v>4.4763900000000003</v>
      </c>
      <c r="FT106" s="48">
        <f>4583.75/1000</f>
        <v>4.5837500000000002</v>
      </c>
      <c r="FU106" s="48">
        <v>4.2480000000000002</v>
      </c>
      <c r="FV106" s="48">
        <v>3.9443800000000002</v>
      </c>
      <c r="FW106" s="48">
        <v>4.4100699999999993</v>
      </c>
      <c r="FX106" s="48">
        <v>4.0301</v>
      </c>
      <c r="FY106" s="48">
        <v>4.3825699999999994</v>
      </c>
      <c r="FZ106" s="48">
        <v>4.1745799999999997</v>
      </c>
      <c r="GA106" s="48">
        <v>4.4382999999999999</v>
      </c>
      <c r="GB106" s="48">
        <v>4.9389799999999999</v>
      </c>
      <c r="GC106" s="48">
        <v>4.8723000000000001</v>
      </c>
      <c r="GD106" s="48">
        <v>4.8000600000000002</v>
      </c>
      <c r="GE106" s="48">
        <v>4255.6400000000003</v>
      </c>
      <c r="GF106" s="48">
        <v>4523.8900000000003</v>
      </c>
      <c r="GG106" s="48">
        <v>4356.33</v>
      </c>
      <c r="GH106" s="48">
        <v>4359.7700000000004</v>
      </c>
      <c r="GI106" s="48">
        <v>5215.32</v>
      </c>
      <c r="GJ106" s="48">
        <v>4643.8100000000004</v>
      </c>
      <c r="GK106" s="48">
        <v>4887.54</v>
      </c>
      <c r="GL106" s="48">
        <v>5333.11</v>
      </c>
      <c r="GM106" s="48">
        <v>6431.96</v>
      </c>
      <c r="GN106" s="48">
        <v>5802.5</v>
      </c>
      <c r="GO106" s="48">
        <v>5880.04</v>
      </c>
      <c r="GP106" s="48">
        <v>5895.78</v>
      </c>
      <c r="GQ106" s="48">
        <v>6286.14</v>
      </c>
      <c r="GR106" s="48">
        <v>5992</v>
      </c>
      <c r="GS106" s="48">
        <v>6038.53</v>
      </c>
      <c r="GT106" s="48">
        <v>4781.08</v>
      </c>
      <c r="GU106" s="48">
        <v>5416.59</v>
      </c>
      <c r="GV106" s="48">
        <v>4608.72</v>
      </c>
      <c r="GW106" s="48">
        <v>5182.12</v>
      </c>
      <c r="GX106" s="48">
        <v>5131.74</v>
      </c>
      <c r="GY106" s="48">
        <v>5634.68</v>
      </c>
      <c r="GZ106" s="48">
        <v>6197.16</v>
      </c>
      <c r="HA106" s="48">
        <v>6315.01</v>
      </c>
      <c r="HB106" s="48">
        <v>5840.62</v>
      </c>
      <c r="HC106" s="48">
        <v>5942.53</v>
      </c>
      <c r="HD106" s="48">
        <v>5928.06</v>
      </c>
      <c r="HE106" s="48">
        <v>6117.82</v>
      </c>
      <c r="HF106" s="48">
        <v>8530</v>
      </c>
      <c r="HG106" s="48">
        <v>7820</v>
      </c>
      <c r="HH106" s="48">
        <v>6433.24</v>
      </c>
      <c r="HI106" s="48">
        <v>6179.88</v>
      </c>
      <c r="HJ106" s="48">
        <v>7020.19</v>
      </c>
      <c r="HK106" s="48">
        <v>8404.51</v>
      </c>
      <c r="HL106" s="48">
        <v>8811.85</v>
      </c>
      <c r="HM106" s="48">
        <v>7425.74</v>
      </c>
      <c r="HN106" s="48">
        <v>7145.85</v>
      </c>
      <c r="HO106" s="48">
        <v>6711.14</v>
      </c>
      <c r="HP106" s="48">
        <v>7007.3</v>
      </c>
      <c r="HQ106" s="48">
        <v>6137</v>
      </c>
      <c r="HR106" s="48">
        <v>5564</v>
      </c>
      <c r="HS106" s="48">
        <v>6198</v>
      </c>
      <c r="HT106" s="48">
        <v>6225.8</v>
      </c>
      <c r="HU106" s="48">
        <v>4562</v>
      </c>
      <c r="HV106" s="48">
        <v>6567.4</v>
      </c>
      <c r="HW106" s="48">
        <v>6812.05</v>
      </c>
      <c r="HX106" s="48">
        <v>7335.4</v>
      </c>
      <c r="HY106" s="48">
        <v>6507.85</v>
      </c>
      <c r="HZ106" s="48">
        <v>6344.9</v>
      </c>
      <c r="IA106" s="48">
        <v>6559.1</v>
      </c>
      <c r="IB106" s="48">
        <v>6408.05</v>
      </c>
      <c r="IC106" s="48">
        <v>6676.51</v>
      </c>
      <c r="ID106" s="48">
        <v>6766.9</v>
      </c>
      <c r="IE106" s="48">
        <v>7637.8289999999997</v>
      </c>
      <c r="IF106" s="48">
        <v>6469.2670000000007</v>
      </c>
      <c r="IG106" s="48">
        <v>6148.88</v>
      </c>
      <c r="IH106" s="48">
        <v>7696.7330000000002</v>
      </c>
      <c r="II106" s="48">
        <v>7813.47</v>
      </c>
      <c r="IJ106" s="48">
        <v>8467.4699999999993</v>
      </c>
      <c r="IK106" s="47">
        <v>7649.07</v>
      </c>
      <c r="IL106" s="47">
        <v>7674.86</v>
      </c>
      <c r="IM106" s="48" t="s">
        <v>58</v>
      </c>
      <c r="IN106" s="48" t="s">
        <v>58</v>
      </c>
      <c r="IO106" s="47">
        <v>6464.4539999999997</v>
      </c>
      <c r="IP106" s="47">
        <v>7756.1890000000003</v>
      </c>
      <c r="IQ106" s="47">
        <v>7880.893</v>
      </c>
      <c r="IR106" s="47">
        <v>8574.9680000000008</v>
      </c>
      <c r="IS106" s="47">
        <v>8047.2579999999998</v>
      </c>
      <c r="IT106" s="47">
        <v>4044.94</v>
      </c>
      <c r="IU106" s="47">
        <v>9757.67</v>
      </c>
      <c r="IV106" s="47">
        <v>9123.85</v>
      </c>
      <c r="IW106" s="47">
        <v>8825.85</v>
      </c>
      <c r="IX106" s="47">
        <v>7694.0519999999997</v>
      </c>
      <c r="IY106" s="47">
        <v>7694.0519999999997</v>
      </c>
      <c r="IZ106" s="47">
        <v>9661.56</v>
      </c>
      <c r="JA106" s="47">
        <v>8379.4599999999991</v>
      </c>
      <c r="JB106" s="47">
        <v>7730.65</v>
      </c>
      <c r="JC106" s="47">
        <v>8500.83</v>
      </c>
      <c r="JD106" s="47">
        <v>8500.83</v>
      </c>
      <c r="JE106" s="47">
        <v>8675.41</v>
      </c>
      <c r="JF106" s="47">
        <v>9119.7199999999993</v>
      </c>
      <c r="JG106" s="47">
        <v>10185.91</v>
      </c>
      <c r="JH106" s="47">
        <v>10383.870000000001</v>
      </c>
      <c r="JI106" s="47">
        <v>8235.9500000000007</v>
      </c>
      <c r="JJ106" s="47">
        <v>8662.9699999999993</v>
      </c>
      <c r="JK106" s="47">
        <v>8517.64</v>
      </c>
      <c r="JL106" s="47">
        <v>7976.97</v>
      </c>
      <c r="JM106" s="47"/>
      <c r="JN106" s="47"/>
      <c r="JO106" s="47"/>
      <c r="JP106" s="47">
        <v>16608.669999999998</v>
      </c>
      <c r="JQ106" s="47">
        <v>24922</v>
      </c>
      <c r="JR106" s="47">
        <v>14154.97</v>
      </c>
      <c r="JS106" s="47">
        <v>15081.14</v>
      </c>
      <c r="JT106" s="47">
        <v>13999.58</v>
      </c>
      <c r="JU106" s="47">
        <v>17252.439999999999</v>
      </c>
      <c r="JV106" s="47">
        <v>13833.99</v>
      </c>
      <c r="JW106" s="47">
        <v>10241.546</v>
      </c>
      <c r="JX106" s="47">
        <v>9945.7355887310023</v>
      </c>
      <c r="JY106" s="47">
        <v>10240.221</v>
      </c>
      <c r="JZ106" s="47">
        <v>9322.4609999999993</v>
      </c>
      <c r="KA106" s="47">
        <v>10560.666999999999</v>
      </c>
      <c r="KB106" s="47">
        <v>8948.4030000000002</v>
      </c>
      <c r="KC106" s="47">
        <v>9295.9809999999998</v>
      </c>
      <c r="KD106" s="47">
        <v>10093.870000000001</v>
      </c>
      <c r="KE106" s="47">
        <v>10862.624</v>
      </c>
      <c r="KF106" s="47">
        <v>10542.272000000001</v>
      </c>
      <c r="KG106" s="47">
        <v>10046.687</v>
      </c>
      <c r="KH106" s="47">
        <v>9272.9220000000005</v>
      </c>
      <c r="KI106" s="47">
        <v>10668.268</v>
      </c>
      <c r="KJ106" s="47">
        <v>11615.285</v>
      </c>
      <c r="KK106" s="47">
        <v>12406.157999999999</v>
      </c>
      <c r="KL106" s="47">
        <v>11410.382</v>
      </c>
      <c r="KM106" s="47">
        <v>12730.575999999999</v>
      </c>
      <c r="KN106" s="47">
        <v>11560.343999999999</v>
      </c>
      <c r="KO106" s="47">
        <v>12604</v>
      </c>
      <c r="KP106" s="47">
        <v>13888.407999999999</v>
      </c>
      <c r="KQ106" s="47">
        <v>13925.759</v>
      </c>
      <c r="KR106" s="47">
        <v>14460.6957</v>
      </c>
      <c r="KS106" s="47">
        <v>14072.845599999999</v>
      </c>
      <c r="KT106" s="47">
        <v>13899.484</v>
      </c>
      <c r="KU106" s="47">
        <v>16501.826000000001</v>
      </c>
      <c r="KV106" s="47">
        <v>18661.193360000001</v>
      </c>
      <c r="KW106" s="47">
        <v>28413.449570000001</v>
      </c>
      <c r="KX106" s="47">
        <v>37977.29019</v>
      </c>
      <c r="KY106" s="47">
        <v>29492.323579999997</v>
      </c>
      <c r="KZ106" s="47">
        <v>23530.297160000002</v>
      </c>
      <c r="LA106" s="47">
        <v>24486.986339999999</v>
      </c>
      <c r="LB106" s="47">
        <v>29455.870179999998</v>
      </c>
      <c r="LC106" s="47">
        <v>32820.225200000001</v>
      </c>
      <c r="LD106" s="47">
        <v>21716.191460000002</v>
      </c>
      <c r="LE106" s="47">
        <v>22555.509699999999</v>
      </c>
      <c r="LF106" s="47">
        <v>22304.466979999997</v>
      </c>
      <c r="LG106" s="47">
        <v>21495.243539999999</v>
      </c>
      <c r="LH106" s="47">
        <v>22118.340073333333</v>
      </c>
      <c r="LI106" s="47">
        <v>28198.26586</v>
      </c>
      <c r="LJ106" s="47">
        <v>22118.340073333333</v>
      </c>
      <c r="LK106" s="47">
        <v>18973.599999999999</v>
      </c>
      <c r="LL106" s="47">
        <v>15123.2165</v>
      </c>
      <c r="LM106" s="47">
        <v>15448.453130000002</v>
      </c>
      <c r="LN106" s="47">
        <v>17397.198499999999</v>
      </c>
      <c r="LO106" s="47">
        <v>17287.646100000002</v>
      </c>
      <c r="LP106" s="47">
        <v>22180.860499999999</v>
      </c>
      <c r="LQ106" s="47">
        <v>17472.7899</v>
      </c>
      <c r="LR106" s="47">
        <v>18980.432166666669</v>
      </c>
      <c r="LS106" s="47">
        <v>17809.682000000001</v>
      </c>
      <c r="LT106" s="47">
        <v>17818.040800000002</v>
      </c>
      <c r="LU106" s="47">
        <v>22944.4797</v>
      </c>
      <c r="LV106" s="47">
        <v>21148.764600000002</v>
      </c>
      <c r="LW106" s="47">
        <v>24476.180399999997</v>
      </c>
      <c r="LX106" s="47">
        <v>34027.199999999997</v>
      </c>
      <c r="LY106" s="47">
        <v>31426.222000000002</v>
      </c>
      <c r="LZ106" s="47">
        <v>23274.666000000001</v>
      </c>
      <c r="MA106" s="47">
        <v>28198.26586</v>
      </c>
      <c r="MB106" s="47">
        <v>31670.617899999997</v>
      </c>
      <c r="MC106" s="47">
        <v>19258.703799999999</v>
      </c>
      <c r="MD106" s="47">
        <v>19736.499399999997</v>
      </c>
      <c r="ME106" s="47">
        <v>24996.4192</v>
      </c>
      <c r="MF106" s="47">
        <v>21578.385600000001</v>
      </c>
      <c r="MG106" s="47">
        <v>17635.739699999998</v>
      </c>
      <c r="MH106" s="47">
        <v>16778.889460000002</v>
      </c>
      <c r="MI106" s="47">
        <v>17065.321</v>
      </c>
      <c r="MJ106" s="47">
        <v>14837.842000000001</v>
      </c>
      <c r="MK106" s="47">
        <v>16078.363740000001</v>
      </c>
      <c r="ML106" s="47">
        <v>18516.986619999996</v>
      </c>
      <c r="MM106" s="47">
        <v>21014.342339999999</v>
      </c>
      <c r="MN106" s="47">
        <v>21909.605640000002</v>
      </c>
      <c r="MO106" s="47">
        <v>21544.9843</v>
      </c>
      <c r="MP106" s="47">
        <v>20004.44586</v>
      </c>
      <c r="MQ106" s="47">
        <v>17618.403140000002</v>
      </c>
      <c r="MR106" s="47">
        <v>19211.542859999998</v>
      </c>
      <c r="MS106" s="47">
        <v>24303.435060000003</v>
      </c>
      <c r="MT106" s="47">
        <v>28105.893339999999</v>
      </c>
      <c r="MU106" s="47">
        <v>28105.893339999999</v>
      </c>
      <c r="MV106" s="47">
        <v>28105.893339999999</v>
      </c>
      <c r="MW106" s="47">
        <v>31519.412</v>
      </c>
      <c r="MX106" s="47">
        <v>32751.004800000006</v>
      </c>
      <c r="MY106" s="47">
        <v>38766.768299999996</v>
      </c>
      <c r="MZ106" s="47">
        <v>36800.84203</v>
      </c>
      <c r="NA106" s="47">
        <v>36547.009899999997</v>
      </c>
      <c r="NB106" s="47">
        <v>36163.699700000005</v>
      </c>
      <c r="NC106" s="47">
        <v>37028.292000000001</v>
      </c>
      <c r="ND106" s="47">
        <v>36581.333866666668</v>
      </c>
      <c r="NE106" s="47">
        <v>41113.436999999998</v>
      </c>
      <c r="NF106" s="47">
        <v>43477.547340000019</v>
      </c>
      <c r="NG106" s="47">
        <v>41632.887999999999</v>
      </c>
      <c r="NH106" s="47">
        <v>36844.773540000009</v>
      </c>
      <c r="NI106" s="47">
        <v>24457.198</v>
      </c>
      <c r="NJ106" s="47">
        <v>34482.606</v>
      </c>
      <c r="NK106" s="47">
        <v>30470.981</v>
      </c>
      <c r="NL106" s="47">
        <v>27713.922999999999</v>
      </c>
      <c r="NM106" s="47">
        <v>33849.212</v>
      </c>
      <c r="NN106" s="47">
        <v>35340.955000000002</v>
      </c>
      <c r="NO106" s="47">
        <v>32169.039800000002</v>
      </c>
      <c r="NP106" s="47">
        <v>36697.255899999996</v>
      </c>
      <c r="NQ106" s="47">
        <v>40278.517999999996</v>
      </c>
      <c r="NR106" s="47">
        <v>31021.350999999999</v>
      </c>
      <c r="NS106" s="47">
        <v>44660</v>
      </c>
      <c r="NT106" s="47">
        <v>33933.324999999997</v>
      </c>
      <c r="NU106" s="47">
        <v>38155.383999999998</v>
      </c>
      <c r="NV106" s="47">
        <v>40697.553</v>
      </c>
      <c r="NW106" s="47">
        <v>52364.673000000003</v>
      </c>
      <c r="NX106" s="47">
        <v>51511.741999999998</v>
      </c>
      <c r="NY106" s="47">
        <v>37527.735999999997</v>
      </c>
      <c r="NZ106" s="47">
        <v>38427.735999999997</v>
      </c>
      <c r="OA106" s="47">
        <v>37356.565000000002</v>
      </c>
      <c r="OB106" s="47">
        <v>38573.913999999997</v>
      </c>
      <c r="OC106" s="47">
        <v>41109.593999999997</v>
      </c>
      <c r="OD106" s="47">
        <v>38229.347999999998</v>
      </c>
      <c r="OE106" s="47">
        <v>35677.839</v>
      </c>
      <c r="OF106" s="47">
        <v>31329.276000000002</v>
      </c>
      <c r="OG106" s="47">
        <v>35069.245000000003</v>
      </c>
      <c r="OH106" s="47">
        <v>55985.529000000002</v>
      </c>
      <c r="OI106" s="47">
        <v>50497.915999999997</v>
      </c>
      <c r="OJ106" s="47">
        <v>40260.786999999997</v>
      </c>
      <c r="OK106" s="47">
        <v>39535.671000000002</v>
      </c>
      <c r="OL106" s="47">
        <v>40098.124969999997</v>
      </c>
      <c r="OM106" s="47">
        <v>27309.109</v>
      </c>
      <c r="ON106" s="47">
        <v>40110.131999999998</v>
      </c>
      <c r="OO106" s="47">
        <v>50526.834000000003</v>
      </c>
      <c r="OP106" s="47">
        <v>43834.088000000003</v>
      </c>
      <c r="OQ106" s="47">
        <v>45265.029000000002</v>
      </c>
      <c r="OR106" s="47">
        <v>43883.896999999997</v>
      </c>
      <c r="OS106" s="47">
        <v>49000.498999999982</v>
      </c>
      <c r="OT106" s="47">
        <v>52760.142</v>
      </c>
      <c r="OU106" s="47">
        <v>61586.453999999998</v>
      </c>
      <c r="OV106" s="47">
        <v>80557.797999999995</v>
      </c>
      <c r="OW106" s="47">
        <v>77269.584000000003</v>
      </c>
      <c r="OX106" s="47">
        <v>76991.441000000006</v>
      </c>
      <c r="OY106" s="47">
        <v>59693.29</v>
      </c>
      <c r="OZ106" s="47">
        <v>66532.45</v>
      </c>
      <c r="PA106" s="47">
        <v>59929.817000000003</v>
      </c>
      <c r="PB106" s="47">
        <v>62356</v>
      </c>
      <c r="PC106" s="47">
        <v>67922</v>
      </c>
      <c r="PD106" s="47">
        <v>67875.106200000009</v>
      </c>
      <c r="PE106" s="47">
        <v>71607.202999999994</v>
      </c>
      <c r="PF106" s="47">
        <v>67621.630700000009</v>
      </c>
      <c r="PG106" s="47">
        <v>64795.278200000001</v>
      </c>
      <c r="PH106" s="47">
        <v>66463.096000000005</v>
      </c>
    </row>
    <row r="107" spans="1:739" s="35" customFormat="1" x14ac:dyDescent="0.3">
      <c r="A107" s="35" t="s">
        <v>88</v>
      </c>
      <c r="B107" s="54"/>
      <c r="C107" s="4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7"/>
      <c r="IL107" s="47"/>
      <c r="IM107" s="47"/>
      <c r="IN107" s="47">
        <v>4949.2</v>
      </c>
      <c r="IO107" s="47">
        <v>1527.3720000000001</v>
      </c>
      <c r="IP107" s="47">
        <v>1885.3820000000001</v>
      </c>
      <c r="IQ107" s="47">
        <v>1800.193</v>
      </c>
      <c r="IR107" s="48" t="s">
        <v>65</v>
      </c>
      <c r="IS107" s="48" t="s">
        <v>65</v>
      </c>
      <c r="IT107" s="48">
        <v>2423.6999999999998</v>
      </c>
      <c r="IU107" s="48">
        <v>1766.77</v>
      </c>
      <c r="IV107" s="48"/>
      <c r="IW107" s="48"/>
      <c r="IX107" s="48"/>
      <c r="IY107" s="48">
        <v>1884.9481899999998</v>
      </c>
      <c r="IZ107" s="48">
        <v>2382.5700000000002</v>
      </c>
      <c r="JA107" s="48">
        <v>2324</v>
      </c>
      <c r="JB107" s="48">
        <v>1737.91</v>
      </c>
      <c r="JC107" s="48">
        <v>1583.09</v>
      </c>
      <c r="JD107" s="48">
        <v>2133.85</v>
      </c>
      <c r="JE107" s="48">
        <v>1912.16</v>
      </c>
      <c r="JF107" s="48">
        <v>1440.3</v>
      </c>
      <c r="JG107" s="48">
        <v>1534.72</v>
      </c>
      <c r="JH107" s="48">
        <v>1676.34</v>
      </c>
      <c r="JI107" s="48">
        <v>1635.18</v>
      </c>
      <c r="JJ107" s="48">
        <v>2003.11</v>
      </c>
      <c r="JK107" s="48">
        <v>3081.9</v>
      </c>
      <c r="JL107" s="48">
        <v>1860.23</v>
      </c>
      <c r="JM107" s="48">
        <v>947.08</v>
      </c>
      <c r="JN107" s="48">
        <v>1998.5129999999999</v>
      </c>
      <c r="JO107" s="48">
        <v>1900.34</v>
      </c>
      <c r="JP107" s="48">
        <v>1879.41</v>
      </c>
      <c r="JQ107" s="48">
        <v>2128.42</v>
      </c>
      <c r="JR107" s="48">
        <v>1230.46</v>
      </c>
      <c r="JS107" s="48">
        <v>1472.6</v>
      </c>
      <c r="JT107" s="48">
        <v>1077.5899999999999</v>
      </c>
      <c r="JU107" s="48">
        <v>995.10500000000002</v>
      </c>
      <c r="JV107" s="48">
        <v>1428.87</v>
      </c>
      <c r="JW107" s="48">
        <v>1121.5060000000001</v>
      </c>
      <c r="JX107" s="48">
        <v>1962.463</v>
      </c>
      <c r="JY107" s="48">
        <v>1919.2080000000001</v>
      </c>
      <c r="JZ107" s="48">
        <v>1960.7329999999999</v>
      </c>
      <c r="KA107" s="48">
        <v>1204.0119999999999</v>
      </c>
      <c r="KB107" s="48">
        <v>1078.4100000000001</v>
      </c>
      <c r="KC107" s="48">
        <v>1361.3910000000001</v>
      </c>
      <c r="KD107" s="48">
        <v>1976.819</v>
      </c>
      <c r="KE107" s="48">
        <v>1334.6959999999999</v>
      </c>
      <c r="KF107" s="48">
        <v>1646.4480000000001</v>
      </c>
      <c r="KG107" s="48">
        <v>902.30799999999999</v>
      </c>
      <c r="KH107" s="48">
        <v>1036.8430000000001</v>
      </c>
      <c r="KI107" s="50">
        <v>56.1</v>
      </c>
      <c r="KJ107" s="48">
        <v>902.06399999999996</v>
      </c>
      <c r="KK107" s="48">
        <v>937.98599999999999</v>
      </c>
      <c r="KL107" s="48">
        <v>939.923</v>
      </c>
      <c r="KM107" s="48">
        <v>1089.8720000000001</v>
      </c>
      <c r="KN107" s="48">
        <v>1518.8810000000001</v>
      </c>
      <c r="KO107" s="48">
        <v>2279.15</v>
      </c>
      <c r="KP107" s="48">
        <v>1201.5429999999999</v>
      </c>
      <c r="KQ107" s="48">
        <v>1605.0550000000001</v>
      </c>
      <c r="KR107" s="48">
        <v>1430.1579999999999</v>
      </c>
      <c r="KS107" s="48">
        <v>1454.498</v>
      </c>
      <c r="KT107" s="48">
        <v>1698.8140000000001</v>
      </c>
      <c r="KU107" s="48">
        <v>1765.703</v>
      </c>
      <c r="KV107" s="48">
        <v>2012.933</v>
      </c>
      <c r="KW107" s="53">
        <v>1318.7919999999999</v>
      </c>
      <c r="KX107" s="53">
        <v>1398.519</v>
      </c>
      <c r="KY107" s="53">
        <v>1891.53</v>
      </c>
      <c r="KZ107" s="53">
        <v>2194.0749999999998</v>
      </c>
      <c r="LA107" s="53">
        <v>2191.259</v>
      </c>
      <c r="LB107" s="53">
        <v>2138.9299999999998</v>
      </c>
      <c r="LC107" s="53">
        <v>819.41600000000005</v>
      </c>
      <c r="LD107" s="53">
        <v>1354.921</v>
      </c>
      <c r="LE107" s="53">
        <v>1343.222</v>
      </c>
      <c r="LF107" s="53">
        <v>1691.789</v>
      </c>
      <c r="LG107" s="53">
        <v>1717.453</v>
      </c>
      <c r="LH107" s="53">
        <v>2302.8200000000002</v>
      </c>
      <c r="LI107" s="53">
        <v>1582.6189999999999</v>
      </c>
      <c r="LJ107" s="53">
        <v>1488.2470000000001</v>
      </c>
      <c r="LK107" s="53">
        <v>1745.9135000000001</v>
      </c>
      <c r="LL107" s="53">
        <v>1384.4949999999999</v>
      </c>
      <c r="LM107" s="53">
        <v>1759.3040000000001</v>
      </c>
      <c r="LN107" s="53">
        <v>1922.8720000000001</v>
      </c>
      <c r="LO107" s="53">
        <v>1381.2028</v>
      </c>
      <c r="LP107" s="53">
        <v>1890.675</v>
      </c>
      <c r="LQ107" s="53">
        <v>1892.3746000000001</v>
      </c>
      <c r="LR107" s="53">
        <v>1990.088</v>
      </c>
      <c r="LS107" s="53">
        <v>2194.3397099999997</v>
      </c>
      <c r="LT107" s="53">
        <v>2629.0727599999996</v>
      </c>
      <c r="LU107" s="53">
        <v>1997.57</v>
      </c>
      <c r="LV107" s="53">
        <v>1339.1659399999999</v>
      </c>
      <c r="LW107" s="53">
        <v>1898.8785</v>
      </c>
      <c r="LX107" s="53">
        <v>2506.1840000000002</v>
      </c>
      <c r="LY107" s="53">
        <v>2714.6950000000002</v>
      </c>
      <c r="LZ107" s="53">
        <v>1441.5830000000001</v>
      </c>
      <c r="MA107" s="53">
        <v>1582.6189999999999</v>
      </c>
      <c r="MB107" s="53">
        <v>2114.4079999999999</v>
      </c>
      <c r="MC107" s="53">
        <v>2399.0493999999999</v>
      </c>
      <c r="MD107" s="53">
        <v>2057.3159999999998</v>
      </c>
      <c r="ME107" s="53">
        <v>3609.37734</v>
      </c>
      <c r="MF107" s="53">
        <v>3195.3856600000008</v>
      </c>
      <c r="MG107" s="53">
        <v>2332.2689999999998</v>
      </c>
      <c r="MH107" s="53">
        <v>2460.4830000000002</v>
      </c>
      <c r="MI107" s="53">
        <v>2078.4670000000001</v>
      </c>
      <c r="MJ107" s="53">
        <v>1680.654</v>
      </c>
      <c r="MK107" s="53">
        <v>1716.1110000000001</v>
      </c>
      <c r="ML107" s="53">
        <v>2188.1097999999997</v>
      </c>
      <c r="MM107" s="53">
        <v>2555.6415000000002</v>
      </c>
      <c r="MN107" s="53">
        <v>2273.21</v>
      </c>
      <c r="MO107" s="53">
        <v>1887.893</v>
      </c>
      <c r="MP107" s="53">
        <v>2477.18055</v>
      </c>
      <c r="MQ107" s="53">
        <v>2712.2022100000004</v>
      </c>
      <c r="MR107" s="53">
        <v>3349.2779999999998</v>
      </c>
      <c r="MS107" s="53">
        <v>2438.2150000000001</v>
      </c>
      <c r="MT107" s="53">
        <v>3277.2116599999999</v>
      </c>
      <c r="MU107" s="53">
        <v>3907.3116199999999</v>
      </c>
      <c r="MV107" s="53">
        <v>1901.5093700000002</v>
      </c>
      <c r="MW107" s="53">
        <v>2987.7552500000002</v>
      </c>
      <c r="MX107" s="53">
        <v>2880.442</v>
      </c>
      <c r="MY107" s="53">
        <v>2965.9788999999996</v>
      </c>
      <c r="MZ107" s="53">
        <v>2932.9679999999998</v>
      </c>
      <c r="NA107" s="53">
        <v>3267.7076200000001</v>
      </c>
      <c r="NB107" s="53">
        <v>3146.1306500000001</v>
      </c>
      <c r="NC107" s="53">
        <v>2544.45363</v>
      </c>
      <c r="ND107" s="53">
        <v>2999.5705000000003</v>
      </c>
      <c r="NE107" s="53">
        <v>2723.3520400000002</v>
      </c>
      <c r="NF107" s="53">
        <v>3493.2982399999987</v>
      </c>
      <c r="NG107" s="53">
        <v>2836.08376</v>
      </c>
      <c r="NH107" s="53">
        <v>2316.3553999999995</v>
      </c>
      <c r="NI107" s="53">
        <v>2116.1953399999998</v>
      </c>
      <c r="NJ107" s="53">
        <v>2898.9911999999999</v>
      </c>
      <c r="NK107" s="53">
        <v>3015.982</v>
      </c>
      <c r="NL107" s="53">
        <v>2421.587</v>
      </c>
      <c r="NM107" s="53">
        <v>1559.2111999999997</v>
      </c>
      <c r="NN107" s="53">
        <v>2279.46</v>
      </c>
      <c r="NO107" s="53">
        <v>2485.3973000000001</v>
      </c>
      <c r="NP107" s="53">
        <v>2402.8287999999998</v>
      </c>
      <c r="NQ107" s="53">
        <v>2942.9059999999999</v>
      </c>
      <c r="NR107" s="53">
        <v>2035.2750000000001</v>
      </c>
      <c r="NS107" s="53">
        <v>2280</v>
      </c>
      <c r="NT107" s="53">
        <v>1728.8169800000001</v>
      </c>
      <c r="NU107" s="53">
        <v>2529.1</v>
      </c>
      <c r="NV107" s="53">
        <v>2742.6729999999998</v>
      </c>
      <c r="NW107" s="53">
        <v>1917.8320000000001</v>
      </c>
      <c r="NX107" s="53">
        <v>2989.3789999999999</v>
      </c>
      <c r="NY107" s="53">
        <v>2892.5100600000001</v>
      </c>
      <c r="NZ107" s="53">
        <v>2684.4607800000003</v>
      </c>
      <c r="OA107" s="53">
        <v>2043.8610000000001</v>
      </c>
      <c r="OB107" s="53">
        <v>1267.384</v>
      </c>
      <c r="OC107" s="53">
        <v>2907.29225</v>
      </c>
      <c r="OD107" s="53">
        <v>2158.0279999999998</v>
      </c>
      <c r="OE107" s="53">
        <v>2463.9308099999998</v>
      </c>
      <c r="OF107" s="53">
        <v>2380.3051900000005</v>
      </c>
      <c r="OG107" s="53">
        <v>2623.777</v>
      </c>
      <c r="OH107" s="53">
        <v>2128.5623600000004</v>
      </c>
      <c r="OI107" s="53">
        <v>2213.174</v>
      </c>
      <c r="OJ107" s="53">
        <v>2877.9659999999999</v>
      </c>
      <c r="OK107" s="53">
        <v>3209.288</v>
      </c>
      <c r="OL107" s="53">
        <v>3322.38</v>
      </c>
      <c r="OM107" s="53">
        <v>3332.279</v>
      </c>
      <c r="ON107" s="53">
        <v>3488.5823</v>
      </c>
      <c r="OO107" s="53">
        <v>3739.002</v>
      </c>
      <c r="OP107" s="53">
        <v>1655.5984799999999</v>
      </c>
      <c r="OQ107" s="53">
        <v>3516.4609400000004</v>
      </c>
      <c r="OR107" s="53">
        <v>3867.9264399999997</v>
      </c>
      <c r="OS107" s="53">
        <v>4782.8277200000002</v>
      </c>
      <c r="OT107" s="53">
        <v>3952.0490600000007</v>
      </c>
      <c r="OU107" s="53">
        <v>3981.7115800000001</v>
      </c>
      <c r="OV107" s="53">
        <v>3676.3510000000001</v>
      </c>
      <c r="OW107" s="53">
        <v>4641.2033600000004</v>
      </c>
      <c r="OX107" s="53">
        <v>5257.0285000000003</v>
      </c>
      <c r="OY107" s="53">
        <v>4407.7820000000002</v>
      </c>
      <c r="OZ107" s="53">
        <v>5788.567</v>
      </c>
      <c r="PA107" s="53">
        <v>4546.3</v>
      </c>
      <c r="PB107" s="53">
        <v>4690</v>
      </c>
      <c r="PC107" s="53">
        <v>4995</v>
      </c>
      <c r="PD107" s="53">
        <v>4784.78</v>
      </c>
      <c r="PE107" s="53">
        <v>5016.2319200000011</v>
      </c>
      <c r="PF107" s="53">
        <v>4949.3980000000001</v>
      </c>
      <c r="PG107" s="53">
        <v>5450.7209999999995</v>
      </c>
      <c r="PH107" s="53">
        <v>7019.0069999999996</v>
      </c>
    </row>
    <row r="108" spans="1:739" s="56" customFormat="1" ht="16.2" thickBot="1" x14ac:dyDescent="0.35">
      <c r="A108" s="55"/>
      <c r="PI108" s="35"/>
      <c r="PJ108" s="35"/>
      <c r="PK108" s="35"/>
      <c r="PL108" s="35"/>
      <c r="PM108" s="35"/>
      <c r="PN108" s="35"/>
      <c r="PO108" s="35"/>
      <c r="PP108" s="35"/>
      <c r="PQ108" s="35"/>
      <c r="PR108" s="35"/>
      <c r="PS108" s="35"/>
      <c r="PT108" s="35"/>
      <c r="PU108" s="35"/>
      <c r="PV108" s="35"/>
      <c r="PW108" s="35"/>
      <c r="PX108" s="35"/>
      <c r="PY108" s="35"/>
      <c r="PZ108" s="35"/>
      <c r="QA108" s="35"/>
      <c r="QB108" s="35"/>
      <c r="QC108" s="35"/>
      <c r="QD108" s="35"/>
      <c r="QE108" s="35"/>
      <c r="QF108" s="35"/>
      <c r="QG108" s="35"/>
      <c r="QH108" s="35"/>
      <c r="QI108" s="35"/>
      <c r="QJ108" s="35"/>
      <c r="QK108" s="35"/>
      <c r="QL108" s="35"/>
      <c r="QM108" s="35"/>
      <c r="QN108" s="35"/>
      <c r="QO108" s="35"/>
      <c r="QP108" s="35"/>
      <c r="QQ108" s="35"/>
      <c r="QR108" s="35"/>
      <c r="QS108" s="35"/>
      <c r="QT108" s="35"/>
      <c r="QU108" s="35"/>
      <c r="QV108" s="35"/>
      <c r="QW108" s="35"/>
      <c r="QX108" s="35"/>
      <c r="QY108" s="35"/>
      <c r="QZ108" s="35"/>
      <c r="RA108" s="35"/>
      <c r="RB108" s="35"/>
      <c r="RC108" s="35"/>
      <c r="RD108" s="35"/>
      <c r="RE108" s="35"/>
      <c r="RF108" s="35"/>
      <c r="RG108" s="35"/>
      <c r="RH108" s="35"/>
      <c r="RI108" s="35"/>
      <c r="RJ108" s="35"/>
      <c r="RK108" s="35"/>
      <c r="RL108" s="35"/>
      <c r="RM108" s="35"/>
      <c r="RN108" s="35"/>
      <c r="RO108" s="35"/>
      <c r="RP108" s="35"/>
      <c r="RQ108" s="35"/>
      <c r="RR108" s="35"/>
      <c r="RS108" s="35"/>
      <c r="RT108" s="35"/>
      <c r="RU108" s="35"/>
      <c r="RV108" s="35"/>
      <c r="RW108" s="35"/>
      <c r="RX108" s="35"/>
      <c r="RY108" s="35"/>
      <c r="RZ108" s="35"/>
      <c r="SA108" s="35"/>
      <c r="SB108" s="35"/>
      <c r="SC108" s="35"/>
      <c r="SD108" s="35"/>
      <c r="SE108" s="35"/>
      <c r="SF108" s="35"/>
      <c r="SG108" s="35"/>
      <c r="SH108" s="35"/>
      <c r="SI108" s="35"/>
      <c r="SJ108" s="35"/>
      <c r="SK108" s="35"/>
      <c r="SL108" s="35"/>
      <c r="SM108" s="35"/>
      <c r="SN108" s="35"/>
      <c r="SO108" s="35"/>
      <c r="SP108" s="35"/>
      <c r="SQ108" s="35"/>
      <c r="SR108" s="35"/>
      <c r="SS108" s="35"/>
      <c r="ST108" s="35"/>
      <c r="SU108" s="35"/>
      <c r="SV108" s="35"/>
      <c r="SW108" s="35"/>
      <c r="SX108" s="35"/>
      <c r="SY108" s="35"/>
      <c r="SZ108" s="35"/>
      <c r="TA108" s="35"/>
      <c r="TB108" s="35"/>
      <c r="TC108" s="35"/>
      <c r="TD108" s="35"/>
      <c r="TE108" s="35"/>
      <c r="TF108" s="35"/>
      <c r="TG108" s="35"/>
      <c r="TH108" s="35"/>
      <c r="TI108" s="35"/>
      <c r="TJ108" s="35"/>
      <c r="TK108" s="35"/>
      <c r="TL108" s="35"/>
      <c r="TM108" s="35"/>
      <c r="TN108" s="35"/>
      <c r="TO108" s="35"/>
      <c r="TP108" s="35"/>
      <c r="TQ108" s="35"/>
      <c r="TR108" s="35"/>
      <c r="TS108" s="35"/>
      <c r="TT108" s="35"/>
      <c r="TU108" s="35"/>
      <c r="TV108" s="35"/>
      <c r="TW108" s="35"/>
      <c r="TX108" s="35"/>
      <c r="TY108" s="35"/>
      <c r="TZ108" s="35"/>
      <c r="UA108" s="35"/>
      <c r="UB108" s="35"/>
      <c r="UC108" s="35"/>
      <c r="UD108" s="35"/>
      <c r="UE108" s="35"/>
      <c r="UF108" s="35"/>
      <c r="UG108" s="35"/>
      <c r="UH108" s="35"/>
      <c r="UI108" s="35"/>
      <c r="UJ108" s="35"/>
      <c r="UK108" s="35"/>
      <c r="UL108" s="35"/>
      <c r="UM108" s="35"/>
      <c r="UN108" s="35"/>
      <c r="UO108" s="35"/>
      <c r="UP108" s="35"/>
      <c r="UQ108" s="35"/>
      <c r="UR108" s="35"/>
      <c r="US108" s="35"/>
      <c r="UT108" s="35"/>
      <c r="UU108" s="35"/>
      <c r="UV108" s="35"/>
      <c r="UW108" s="35"/>
      <c r="UX108" s="35"/>
      <c r="UY108" s="35"/>
      <c r="UZ108" s="35"/>
      <c r="VA108" s="35"/>
      <c r="VB108" s="35"/>
      <c r="VC108" s="35"/>
      <c r="VD108" s="35"/>
      <c r="VE108" s="35"/>
      <c r="VF108" s="35"/>
      <c r="VG108" s="35"/>
      <c r="VH108" s="35"/>
      <c r="VI108" s="35"/>
      <c r="VJ108" s="35"/>
      <c r="VK108" s="35"/>
      <c r="VL108" s="35"/>
      <c r="VM108" s="35"/>
      <c r="VN108" s="35"/>
      <c r="VO108" s="35"/>
      <c r="VP108" s="35"/>
      <c r="VQ108" s="35"/>
      <c r="VR108" s="35"/>
      <c r="VS108" s="35"/>
      <c r="VT108" s="35"/>
      <c r="VU108" s="35"/>
      <c r="VV108" s="35"/>
      <c r="VW108" s="35"/>
      <c r="VX108" s="35"/>
      <c r="VY108" s="35"/>
      <c r="VZ108" s="35"/>
      <c r="WA108" s="35"/>
      <c r="WB108" s="35"/>
      <c r="WC108" s="35"/>
      <c r="WD108" s="35"/>
      <c r="WE108" s="35"/>
      <c r="WF108" s="35"/>
      <c r="WG108" s="35"/>
      <c r="WH108" s="35"/>
      <c r="WI108" s="35"/>
      <c r="WJ108" s="35"/>
      <c r="WK108" s="35"/>
      <c r="WL108" s="35"/>
      <c r="WM108" s="35"/>
      <c r="WN108" s="35"/>
      <c r="WO108" s="35"/>
      <c r="WP108" s="35"/>
      <c r="WQ108" s="35"/>
      <c r="WR108" s="35"/>
      <c r="WS108" s="35"/>
      <c r="WT108" s="35"/>
      <c r="WU108" s="35"/>
      <c r="WV108" s="35"/>
      <c r="WW108" s="35"/>
      <c r="WX108" s="35"/>
      <c r="WY108" s="35"/>
      <c r="WZ108" s="35"/>
      <c r="XA108" s="35"/>
      <c r="XB108" s="35"/>
      <c r="XC108" s="35"/>
      <c r="XD108" s="35"/>
      <c r="XE108" s="35"/>
      <c r="XF108" s="35"/>
      <c r="XG108" s="35"/>
      <c r="XH108" s="35"/>
      <c r="XI108" s="35"/>
      <c r="XJ108" s="35"/>
      <c r="XK108" s="35"/>
      <c r="XL108" s="35"/>
      <c r="XM108" s="35"/>
      <c r="XN108" s="35"/>
      <c r="XO108" s="35"/>
      <c r="XP108" s="35"/>
      <c r="XQ108" s="35"/>
      <c r="XR108" s="35"/>
      <c r="XS108" s="35"/>
      <c r="XT108" s="35"/>
      <c r="XU108" s="35"/>
      <c r="XV108" s="35"/>
      <c r="XW108" s="35"/>
      <c r="XX108" s="35"/>
      <c r="XY108" s="35"/>
      <c r="XZ108" s="35"/>
      <c r="YA108" s="35"/>
      <c r="YB108" s="35"/>
      <c r="YC108" s="35"/>
      <c r="YD108" s="35"/>
      <c r="YE108" s="35"/>
      <c r="YF108" s="35"/>
      <c r="YG108" s="35"/>
      <c r="YH108" s="35"/>
      <c r="YI108" s="35"/>
      <c r="YJ108" s="35"/>
      <c r="YK108" s="35"/>
      <c r="YL108" s="35"/>
      <c r="YM108" s="35"/>
      <c r="YN108" s="35"/>
      <c r="YO108" s="35"/>
      <c r="YP108" s="35"/>
      <c r="YQ108" s="35"/>
      <c r="YR108" s="35"/>
      <c r="YS108" s="35"/>
      <c r="YT108" s="35"/>
      <c r="YU108" s="35"/>
      <c r="YV108" s="35"/>
      <c r="YW108" s="35"/>
      <c r="YX108" s="35"/>
      <c r="YY108" s="35"/>
      <c r="YZ108" s="35"/>
      <c r="ZA108" s="35"/>
      <c r="ZB108" s="35"/>
      <c r="ZC108" s="35"/>
      <c r="ZD108" s="35"/>
      <c r="ZE108" s="35"/>
      <c r="ZF108" s="35"/>
      <c r="ZG108" s="35"/>
      <c r="ZH108" s="35"/>
      <c r="ZI108" s="35"/>
      <c r="ZJ108" s="35"/>
      <c r="ZK108" s="35"/>
      <c r="ZL108" s="35"/>
      <c r="ZM108" s="35"/>
      <c r="ZN108" s="35"/>
      <c r="ZO108" s="35"/>
      <c r="ZP108" s="35"/>
      <c r="ZQ108" s="35"/>
      <c r="ZR108" s="35"/>
      <c r="ZS108" s="35"/>
      <c r="ZT108" s="35"/>
      <c r="ZU108" s="35"/>
      <c r="ZV108" s="35"/>
      <c r="ZW108" s="35"/>
      <c r="ZX108" s="35"/>
      <c r="ZY108" s="35"/>
      <c r="ZZ108" s="35"/>
      <c r="AAA108" s="35"/>
      <c r="AAB108" s="35"/>
      <c r="AAC108" s="35"/>
      <c r="AAD108" s="35"/>
      <c r="AAE108" s="35"/>
      <c r="AAF108" s="35"/>
      <c r="AAG108" s="35"/>
      <c r="AAH108" s="35"/>
      <c r="AAI108" s="35"/>
      <c r="AAJ108" s="35"/>
      <c r="AAK108" s="35"/>
      <c r="AAL108" s="35"/>
      <c r="AAM108" s="35"/>
      <c r="AAN108" s="35"/>
      <c r="AAO108" s="35"/>
      <c r="AAP108" s="35"/>
      <c r="AAQ108" s="35"/>
      <c r="AAR108" s="35"/>
      <c r="AAS108" s="35"/>
      <c r="AAT108" s="35"/>
      <c r="AAU108" s="35"/>
      <c r="AAV108" s="35"/>
      <c r="AAW108" s="35"/>
      <c r="AAX108" s="35"/>
      <c r="AAY108" s="35"/>
      <c r="AAZ108" s="35"/>
      <c r="ABA108" s="35"/>
      <c r="ABB108" s="35"/>
      <c r="ABC108" s="35"/>
      <c r="ABD108" s="35"/>
      <c r="ABE108" s="35"/>
      <c r="ABF108" s="35"/>
      <c r="ABG108" s="35"/>
      <c r="ABH108" s="35"/>
      <c r="ABI108" s="35"/>
      <c r="ABJ108" s="35"/>
      <c r="ABK108" s="35"/>
    </row>
    <row r="109" spans="1:739" s="35" customFormat="1" x14ac:dyDescent="0.3"/>
    <row r="110" spans="1:739" s="35" customFormat="1" x14ac:dyDescent="0.3">
      <c r="A110" s="35" t="s">
        <v>41</v>
      </c>
      <c r="DR110" s="35" t="s">
        <v>56</v>
      </c>
    </row>
    <row r="111" spans="1:739" s="35" customFormat="1" x14ac:dyDescent="0.3">
      <c r="A111" s="35" t="s">
        <v>75</v>
      </c>
    </row>
    <row r="112" spans="1:739" s="35" customFormat="1" x14ac:dyDescent="0.3">
      <c r="A112" s="35" t="s">
        <v>76</v>
      </c>
    </row>
    <row r="113" spans="1:1" s="35" customFormat="1" x14ac:dyDescent="0.3">
      <c r="A113" s="35" t="s">
        <v>77</v>
      </c>
    </row>
    <row r="114" spans="1:1" s="35" customFormat="1" x14ac:dyDescent="0.3">
      <c r="A114" s="35" t="s">
        <v>78</v>
      </c>
    </row>
    <row r="115" spans="1:1" s="35" customFormat="1" x14ac:dyDescent="0.3">
      <c r="A115" s="35" t="s">
        <v>86</v>
      </c>
    </row>
    <row r="116" spans="1:1" s="35" customFormat="1" x14ac:dyDescent="0.3"/>
    <row r="117" spans="1:1" s="35" customFormat="1" x14ac:dyDescent="0.3">
      <c r="A117" s="35" t="s">
        <v>79</v>
      </c>
    </row>
    <row r="118" spans="1:1" s="35" customFormat="1" x14ac:dyDescent="0.3"/>
    <row r="119" spans="1:1" s="35" customFormat="1" x14ac:dyDescent="0.3">
      <c r="A119" s="35" t="s">
        <v>80</v>
      </c>
    </row>
  </sheetData>
  <hyperlinks>
    <hyperlink ref="A1" location="'Table of Contents'!A1" display="Back to the Table of Contents" xr:uid="{00000000-0004-0000-01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X-Monthly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2011-08-10T13:29:12Z</dcterms:created>
  <dcterms:modified xsi:type="dcterms:W3CDTF">2026-10-05T09:42:38Z</dcterms:modified>
</cp:coreProperties>
</file>